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eprgov-my.sharepoint.com/personal/santos_a_de_pr_gov/Documents/Desktop/Documentos vigentes 20/Preparacion adiestramiento anual 22 - Copy/Solicitud nueva/propuesta - glorimar/1 SOLICITUD Y PLAN ADMINISTRATVO/"/>
    </mc:Choice>
  </mc:AlternateContent>
  <xr:revisionPtr revIDLastSave="0" documentId="8_{13863582-8482-41A1-9828-C44B5E3143F6}" xr6:coauthVersionLast="45" xr6:coauthVersionMax="45" xr10:uidLastSave="{00000000-0000-0000-0000-000000000000}"/>
  <bookViews>
    <workbookView xWindow="-28920" yWindow="-2115" windowWidth="29040" windowHeight="15840" firstSheet="1" activeTab="1" xr2:uid="{00000000-000D-0000-FFFF-FFFF00000000}"/>
  </bookViews>
  <sheets>
    <sheet name="Instrucciones" sheetId="2" r:id="rId1"/>
    <sheet name="Sheet1" sheetId="1" r:id="rId2"/>
  </sheets>
  <definedNames>
    <definedName name="_xlnm.Print_Area" localSheetId="0">Instrucciones!$A$1:$J$49</definedName>
    <definedName name="_xlnm.Print_Area" localSheetId="1">Sheet1!$A$1:$H$56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  <c r="G42" i="1" s="1"/>
  <c r="G41" i="1" l="1"/>
  <c r="F46" i="1"/>
  <c r="H41" i="1" l="1"/>
  <c r="H42" i="1"/>
  <c r="G38" i="1"/>
  <c r="H38" i="1" s="1"/>
  <c r="G37" i="1"/>
  <c r="H37" i="1" s="1"/>
  <c r="G39" i="1"/>
  <c r="H39" i="1" s="1"/>
  <c r="G40" i="1"/>
  <c r="H40" i="1" s="1"/>
  <c r="F42" i="2"/>
  <c r="F41" i="2"/>
  <c r="F43" i="2" s="1"/>
  <c r="E32" i="2"/>
  <c r="I32" i="2" s="1"/>
  <c r="E31" i="2"/>
  <c r="G30" i="2"/>
  <c r="E30" i="2"/>
  <c r="I30" i="2" s="1"/>
  <c r="E29" i="2"/>
  <c r="E28" i="2"/>
  <c r="I28" i="2" s="1"/>
  <c r="E27" i="2"/>
  <c r="G26" i="2"/>
  <c r="E26" i="2"/>
  <c r="I26" i="2" s="1"/>
  <c r="E25" i="2"/>
  <c r="G24" i="2"/>
  <c r="E24" i="2"/>
  <c r="I24" i="2" s="1"/>
  <c r="E23" i="2"/>
  <c r="G22" i="2"/>
  <c r="E22" i="2"/>
  <c r="I22" i="2" s="1"/>
  <c r="E21" i="2"/>
  <c r="E20" i="2"/>
  <c r="J20" i="2" s="1"/>
  <c r="E19" i="2"/>
  <c r="G19" i="2" s="1"/>
  <c r="J19" i="2" s="1"/>
  <c r="J18" i="2"/>
  <c r="E18" i="2"/>
  <c r="J28" i="2" l="1"/>
  <c r="J24" i="2"/>
  <c r="J30" i="2"/>
  <c r="J26" i="2"/>
  <c r="J22" i="2"/>
  <c r="G32" i="2"/>
  <c r="J32" i="2" s="1"/>
  <c r="G28" i="2"/>
  <c r="G21" i="2"/>
  <c r="G23" i="2"/>
  <c r="G25" i="2"/>
  <c r="G27" i="2"/>
  <c r="G29" i="2"/>
  <c r="G31" i="2"/>
  <c r="J31" i="2" s="1"/>
  <c r="I21" i="2"/>
  <c r="I23" i="2"/>
  <c r="J23" i="2" s="1"/>
  <c r="I25" i="2"/>
  <c r="I27" i="2"/>
  <c r="I29" i="2"/>
  <c r="I31" i="2"/>
  <c r="C41" i="1"/>
  <c r="C40" i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H32" i="1" l="1"/>
  <c r="C42" i="1"/>
  <c r="J27" i="2"/>
  <c r="J25" i="2"/>
  <c r="J21" i="2"/>
  <c r="J29" i="2"/>
  <c r="J33" i="2" s="1"/>
  <c r="F35" i="2" s="1"/>
  <c r="F36" i="2" s="1"/>
  <c r="F45" i="2" s="1"/>
  <c r="C34" i="1" l="1"/>
  <c r="C35" i="1" l="1"/>
  <c r="C44" i="1" s="1"/>
</calcChain>
</file>

<file path=xl/sharedStrings.xml><?xml version="1.0" encoding="utf-8"?>
<sst xmlns="http://schemas.openxmlformats.org/spreadsheetml/2006/main" count="90" uniqueCount="81">
  <si>
    <t>PUERTO RICO CHILD AND ADULT CARE FOOD PROGRAM</t>
  </si>
  <si>
    <r>
      <t>FISCAL YEAR 20</t>
    </r>
    <r>
      <rPr>
        <b/>
        <sz val="10"/>
        <color rgb="FFFF0000"/>
        <rFont val="Arial"/>
        <family val="2"/>
      </rPr>
      <t>__</t>
    </r>
    <r>
      <rPr>
        <b/>
        <sz val="10"/>
        <rFont val="Arial"/>
        <family val="2"/>
      </rPr>
      <t xml:space="preserve"> FAMILY DAY CARE ADMINISTRATIVE BUDGETS</t>
    </r>
  </si>
  <si>
    <t>MONITORING ANALYSIS: MONITOR/HOME RATIOS</t>
  </si>
  <si>
    <t>SPONSOR NAME:</t>
  </si>
  <si>
    <t>COMO APARECE EN ACUERDO DE CUMPLIMIENTO</t>
  </si>
  <si>
    <t>AGREEMENT NUMBER:</t>
  </si>
  <si>
    <t>FDC- OTORGADO POR PACNA</t>
  </si>
  <si>
    <t>SPONSOR TYPE:</t>
  </si>
  <si>
    <t>CON FINES O SIN FINES DE LUCRO</t>
  </si>
  <si>
    <t>DATE OF ANALYSIS:</t>
  </si>
  <si>
    <t>00/00/0000</t>
  </si>
  <si>
    <t>POSITION</t>
  </si>
  <si>
    <t>NAME</t>
  </si>
  <si>
    <t>HOURS</t>
  </si>
  <si>
    <t>DAYS</t>
  </si>
  <si>
    <t>GROSS</t>
  </si>
  <si>
    <t>LESS CACFP</t>
  </si>
  <si>
    <t>NET HOURS</t>
  </si>
  <si>
    <t>PER DAY</t>
  </si>
  <si>
    <t>PER YEAR</t>
  </si>
  <si>
    <t>NON MON</t>
  </si>
  <si>
    <t>MONITORING</t>
  </si>
  <si>
    <t>DIRECTOR</t>
  </si>
  <si>
    <t>JUAN DEL PUEBLO</t>
  </si>
  <si>
    <t>HOURS RELATED TO MONITORING:</t>
  </si>
  <si>
    <t>Tiene formula. La información pasa de una celda  a otra</t>
  </si>
  <si>
    <t>FTE (NET HOURS/2080)</t>
  </si>
  <si>
    <t>Tiene formula. No escribir nada</t>
  </si>
  <si>
    <t>FTE ANALYSIS</t>
  </si>
  <si>
    <r>
      <t xml:space="preserve">HOMES APPROVED </t>
    </r>
    <r>
      <rPr>
        <sz val="10"/>
        <color rgb="FFFF0000"/>
        <rFont val="Arial"/>
        <family val="2"/>
      </rPr>
      <t>"MAY/2019"</t>
    </r>
    <r>
      <rPr>
        <sz val="10"/>
        <rFont val="Arial"/>
        <family val="2"/>
      </rPr>
      <t xml:space="preserve"> (INFO ONLY)</t>
    </r>
  </si>
  <si>
    <t>Colocar el número de hogares que fueron aprobados en propuesta año anterior</t>
  </si>
  <si>
    <r>
      <t>HOMES CLAIMED, I.E. OPERATING,</t>
    </r>
    <r>
      <rPr>
        <sz val="10"/>
        <color rgb="FFFF0000"/>
        <rFont val="Arial"/>
        <family val="2"/>
      </rPr>
      <t xml:space="preserve"> "MAY/2020"</t>
    </r>
  </si>
  <si>
    <t>Colocar el número de hogaresque fueron reclamados en el mes de mayo de año corriente</t>
  </si>
  <si>
    <t>DIVIDED BY 150</t>
  </si>
  <si>
    <t>DIVIDED BY 50</t>
  </si>
  <si>
    <t>REQUIRED FTE RANGE:</t>
  </si>
  <si>
    <t>DOES SPONSOR COMPLY WITH MONITOR/HOME RATIO RANGE?</t>
  </si>
  <si>
    <t>DATE OF LAST SPONSOR REVIEW?</t>
  </si>
  <si>
    <t>No escribir nada</t>
  </si>
  <si>
    <t>SERIOUS MONITORING DEFICIENCIES DISCLOSED?</t>
  </si>
  <si>
    <t>PROGRAMA PARA EL CUIDADO DE NINOS Y ADULTOS- DEPARTAMENTO DE EDUCACION PR</t>
  </si>
  <si>
    <t>FAMILY DAY CARE PRESUPUESTO ADMINISTRATIVO</t>
  </si>
  <si>
    <t>ANALISIS DE MONITORIAS : MONITOR/HOME RATIOS</t>
  </si>
  <si>
    <t>INSTITUCION:</t>
  </si>
  <si>
    <t>NUMERO DE ACUERDO:</t>
  </si>
  <si>
    <t>TIPO DE INSTITUCION</t>
  </si>
  <si>
    <t>AÑO FISCAL</t>
  </si>
  <si>
    <t>FECHA DEL ANALISIS:</t>
  </si>
  <si>
    <t>PUESTO</t>
  </si>
  <si>
    <t>NOMBRE</t>
  </si>
  <si>
    <t>HORAS DE TRABAJO DIARIO</t>
  </si>
  <si>
    <t>DIAS DE LABORALES DEL AÑO</t>
  </si>
  <si>
    <t>TOTAL DE HORAS</t>
  </si>
  <si>
    <t>HORAS NO DEDICADAS A VISITAS</t>
  </si>
  <si>
    <t>HORAS NETAS DE VISITAS</t>
  </si>
  <si>
    <t>Auxiliar Administrativo</t>
  </si>
  <si>
    <t>Ana M. Santos</t>
  </si>
  <si>
    <t>HORAS DEDICADAS A VISITAS:</t>
  </si>
  <si>
    <t xml:space="preserve">Determinación del porciento de visitas a realizar  </t>
  </si>
  <si>
    <t>Total de Raciones Reclamadas Año anterior</t>
  </si>
  <si>
    <t xml:space="preserve"> % de visitas</t>
  </si>
  <si>
    <t>Visitas a realizar</t>
  </si>
  <si>
    <t>Desayuno</t>
  </si>
  <si>
    <t xml:space="preserve">HOGARES APROBADOS  EN OCTUBRE                   </t>
  </si>
  <si>
    <t xml:space="preserve">  (AÑO)</t>
  </si>
  <si>
    <t>Almuerzo</t>
  </si>
  <si>
    <t xml:space="preserve">HOGARES RECLAMADOS EN ABRIL       </t>
  </si>
  <si>
    <t>Merienda AM</t>
  </si>
  <si>
    <t>Merienda PM</t>
  </si>
  <si>
    <t>Merienda N</t>
  </si>
  <si>
    <t>FTE RANGE REQUERIDO:</t>
  </si>
  <si>
    <t>Cena</t>
  </si>
  <si>
    <t>Total</t>
  </si>
  <si>
    <t>LA INST. CUMPLE CON MONITOR/HOME RATIO RANGE?</t>
  </si>
  <si>
    <t>Num. de Proveedores</t>
  </si>
  <si>
    <t>FECHA DE LA ULTIMA VISITA A LA INSTITUCION?</t>
  </si>
  <si>
    <t>Total de Visitas</t>
  </si>
  <si>
    <t>SE ENCONTRARON DEFICIENCIAS SERIAS?</t>
  </si>
  <si>
    <t>Firma de persona autorizada</t>
  </si>
  <si>
    <t>Fecha</t>
  </si>
  <si>
    <t>Certifico que entiendo y que es nuestra responsabilidad cumplir con las disposiciones y requerimientos establecidos.  Todo cambio al itinerario aprobado tiene que ser justificado.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</si>
</sst>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10" fontId="0" fillId="2" borderId="0" xfId="0" applyNumberFormat="1" applyFill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3" fontId="1" fillId="0" borderId="9" xfId="0" applyNumberFormat="1" applyFont="1" applyBorder="1" applyAlignment="1">
      <alignment horizontal="center"/>
    </xf>
    <xf numFmtId="0" fontId="1" fillId="0" borderId="0" xfId="0" applyFont="1"/>
    <xf numFmtId="2" fontId="1" fillId="0" borderId="9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1" fillId="0" borderId="10" xfId="0" applyFont="1" applyBorder="1"/>
    <xf numFmtId="0" fontId="0" fillId="0" borderId="11" xfId="0" applyBorder="1"/>
    <xf numFmtId="0" fontId="1" fillId="2" borderId="9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14" fontId="5" fillId="2" borderId="0" xfId="0" applyNumberFormat="1" applyFont="1" applyFill="1" applyAlignment="1">
      <alignment horizontal="center"/>
    </xf>
    <xf numFmtId="0" fontId="5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6" fillId="2" borderId="0" xfId="0" applyFont="1" applyFill="1" applyProtection="1">
      <protection locked="0"/>
    </xf>
    <xf numFmtId="0" fontId="7" fillId="0" borderId="12" xfId="0" applyFont="1" applyFill="1" applyBorder="1" applyAlignment="1"/>
    <xf numFmtId="164" fontId="2" fillId="0" borderId="0" xfId="0" applyNumberFormat="1" applyFont="1" applyBorder="1" applyAlignment="1">
      <alignment horizontal="center"/>
    </xf>
    <xf numFmtId="165" fontId="8" fillId="2" borderId="9" xfId="1" applyNumberFormat="1" applyFont="1" applyFill="1" applyBorder="1" applyAlignment="1" applyProtection="1">
      <alignment horizontal="center"/>
      <protection locked="0"/>
    </xf>
    <xf numFmtId="0" fontId="7" fillId="0" borderId="17" xfId="0" applyFont="1" applyFill="1" applyBorder="1" applyAlignment="1" applyProtection="1">
      <alignment horizontal="right"/>
      <protection locked="0"/>
    </xf>
    <xf numFmtId="0" fontId="11" fillId="0" borderId="4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1" fontId="5" fillId="0" borderId="15" xfId="1" applyNumberFormat="1" applyFont="1" applyFill="1" applyBorder="1" applyAlignment="1" applyProtection="1">
      <protection locked="0"/>
    </xf>
    <xf numFmtId="1" fontId="5" fillId="0" borderId="19" xfId="1" applyNumberFormat="1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/>
    <xf numFmtId="0" fontId="0" fillId="0" borderId="0" xfId="0" applyAlignment="1"/>
    <xf numFmtId="0" fontId="0" fillId="0" borderId="0" xfId="0" applyFill="1" applyBorder="1" applyAlignment="1"/>
    <xf numFmtId="0" fontId="11" fillId="0" borderId="25" xfId="2" applyNumberFormat="1" applyFont="1" applyFill="1" applyBorder="1" applyAlignment="1" applyProtection="1"/>
    <xf numFmtId="0" fontId="13" fillId="0" borderId="0" xfId="0" applyFont="1" applyFill="1" applyAlignment="1">
      <alignment vertical="center"/>
    </xf>
    <xf numFmtId="10" fontId="5" fillId="0" borderId="0" xfId="0" applyNumberFormat="1" applyFont="1" applyFill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0" borderId="22" xfId="0" applyFill="1" applyBorder="1" applyProtection="1"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/>
    <xf numFmtId="0" fontId="0" fillId="0" borderId="0" xfId="0" applyBorder="1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left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0" fillId="0" borderId="7" xfId="0" applyBorder="1" applyProtection="1"/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14" fontId="0" fillId="0" borderId="0" xfId="0" applyNumberFormat="1" applyFill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1" fontId="0" fillId="0" borderId="21" xfId="0" applyNumberFormat="1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1" fontId="0" fillId="0" borderId="25" xfId="0" applyNumberFormat="1" applyBorder="1" applyAlignment="1" applyProtection="1">
      <alignment horizontal="center"/>
    </xf>
    <xf numFmtId="0" fontId="1" fillId="0" borderId="0" xfId="0" applyFont="1" applyFill="1" applyProtection="1"/>
    <xf numFmtId="0" fontId="0" fillId="0" borderId="0" xfId="0" applyFill="1" applyProtection="1"/>
    <xf numFmtId="1" fontId="0" fillId="0" borderId="9" xfId="0" applyNumberFormat="1" applyBorder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" fillId="0" borderId="0" xfId="0" applyFont="1" applyProtection="1"/>
    <xf numFmtId="2" fontId="1" fillId="0" borderId="9" xfId="0" applyNumberFormat="1" applyFont="1" applyBorder="1" applyAlignment="1" applyProtection="1">
      <alignment horizontal="center"/>
    </xf>
    <xf numFmtId="0" fontId="1" fillId="0" borderId="0" xfId="0" applyFont="1" applyBorder="1" applyProtection="1"/>
    <xf numFmtId="2" fontId="1" fillId="0" borderId="0" xfId="0" applyNumberFormat="1" applyFont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 vertical="center"/>
    </xf>
    <xf numFmtId="0" fontId="12" fillId="0" borderId="14" xfId="0" applyFont="1" applyFill="1" applyBorder="1" applyAlignment="1" applyProtection="1">
      <alignment horizontal="left"/>
    </xf>
    <xf numFmtId="167" fontId="11" fillId="0" borderId="16" xfId="0" applyNumberFormat="1" applyFont="1" applyFill="1" applyBorder="1" applyAlignment="1" applyProtection="1">
      <alignment horizontal="center"/>
    </xf>
    <xf numFmtId="168" fontId="11" fillId="0" borderId="17" xfId="0" applyNumberFormat="1" applyFont="1" applyFill="1" applyBorder="1" applyAlignment="1" applyProtection="1"/>
    <xf numFmtId="0" fontId="2" fillId="0" borderId="0" xfId="0" applyFont="1" applyProtection="1"/>
    <xf numFmtId="0" fontId="12" fillId="0" borderId="18" xfId="0" applyFont="1" applyFill="1" applyBorder="1" applyAlignment="1" applyProtection="1">
      <alignment horizontal="left"/>
    </xf>
    <xf numFmtId="167" fontId="11" fillId="0" borderId="20" xfId="0" applyNumberFormat="1" applyFont="1" applyFill="1" applyBorder="1" applyAlignment="1" applyProtection="1">
      <alignment horizontal="center"/>
    </xf>
    <xf numFmtId="168" fontId="11" fillId="0" borderId="21" xfId="0" applyNumberFormat="1" applyFont="1" applyFill="1" applyBorder="1" applyAlignment="1" applyProtection="1"/>
    <xf numFmtId="0" fontId="2" fillId="0" borderId="0" xfId="0" applyFont="1" applyBorder="1" applyAlignment="1" applyProtection="1">
      <alignment horizontal="right"/>
    </xf>
    <xf numFmtId="167" fontId="11" fillId="0" borderId="31" xfId="0" applyNumberFormat="1" applyFont="1" applyFill="1" applyBorder="1" applyAlignment="1" applyProtection="1">
      <alignment horizontal="center"/>
    </xf>
    <xf numFmtId="168" fontId="11" fillId="0" borderId="32" xfId="0" applyNumberFormat="1" applyFont="1" applyFill="1" applyBorder="1" applyAlignment="1" applyProtection="1"/>
    <xf numFmtId="0" fontId="1" fillId="0" borderId="18" xfId="0" applyFont="1" applyBorder="1" applyAlignment="1" applyProtection="1">
      <alignment horizontal="left"/>
    </xf>
    <xf numFmtId="0" fontId="1" fillId="0" borderId="10" xfId="0" applyFont="1" applyBorder="1" applyProtection="1"/>
    <xf numFmtId="0" fontId="0" fillId="0" borderId="11" xfId="0" applyBorder="1" applyProtection="1"/>
    <xf numFmtId="0" fontId="1" fillId="2" borderId="9" xfId="0" applyFont="1" applyFill="1" applyBorder="1" applyAlignment="1" applyProtection="1">
      <alignment horizontal="center"/>
    </xf>
    <xf numFmtId="0" fontId="1" fillId="0" borderId="30" xfId="0" applyFont="1" applyFill="1" applyBorder="1" applyAlignment="1" applyProtection="1">
      <alignment horizontal="left"/>
    </xf>
    <xf numFmtId="167" fontId="11" fillId="0" borderId="23" xfId="0" applyNumberFormat="1" applyFont="1" applyFill="1" applyBorder="1" applyAlignment="1" applyProtection="1">
      <alignment horizontal="center"/>
    </xf>
    <xf numFmtId="168" fontId="11" fillId="0" borderId="25" xfId="0" applyNumberFormat="1" applyFont="1" applyFill="1" applyBorder="1" applyAlignment="1" applyProtection="1"/>
    <xf numFmtId="0" fontId="12" fillId="0" borderId="26" xfId="0" applyFont="1" applyFill="1" applyBorder="1" applyAlignment="1" applyProtection="1">
      <alignment horizontal="left"/>
    </xf>
    <xf numFmtId="166" fontId="11" fillId="0" borderId="27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12" fillId="0" borderId="14" xfId="0" applyFont="1" applyFill="1" applyBorder="1" applyAlignment="1" applyProtection="1"/>
    <xf numFmtId="0" fontId="12" fillId="0" borderId="22" xfId="0" applyFont="1" applyFill="1" applyBorder="1" applyAlignment="1" applyProtection="1">
      <alignment horizontal="left"/>
    </xf>
    <xf numFmtId="0" fontId="0" fillId="0" borderId="0" xfId="0" applyAlignment="1" applyProtection="1"/>
    <xf numFmtId="0" fontId="11" fillId="0" borderId="29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" fontId="5" fillId="0" borderId="19" xfId="0" applyNumberFormat="1" applyFont="1" applyBorder="1" applyAlignment="1" applyProtection="1">
      <alignment horizontal="center"/>
      <protection locked="0"/>
    </xf>
    <xf numFmtId="1" fontId="5" fillId="0" borderId="23" xfId="0" applyNumberFormat="1" applyFont="1" applyBorder="1" applyAlignment="1" applyProtection="1">
      <alignment horizontal="center"/>
      <protection locked="0"/>
    </xf>
    <xf numFmtId="1" fontId="5" fillId="0" borderId="19" xfId="0" applyNumberFormat="1" applyFont="1" applyBorder="1" applyAlignment="1" applyProtection="1">
      <protection locked="0"/>
    </xf>
    <xf numFmtId="1" fontId="5" fillId="0" borderId="23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8" xfId="0" applyFont="1" applyFill="1" applyBorder="1" applyProtection="1">
      <protection locked="0"/>
    </xf>
    <xf numFmtId="0" fontId="0" fillId="0" borderId="0" xfId="0" applyFill="1" applyBorder="1" applyAlignment="1" applyProtection="1">
      <protection locked="0"/>
    </xf>
    <xf numFmtId="168" fontId="13" fillId="0" borderId="2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wrapText="1"/>
    </xf>
    <xf numFmtId="0" fontId="5" fillId="0" borderId="28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7" fillId="0" borderId="12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0" fillId="0" borderId="41" xfId="0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28" xfId="0" applyBorder="1" applyAlignment="1" applyProtection="1">
      <protection locked="0"/>
    </xf>
    <xf numFmtId="0" fontId="0" fillId="0" borderId="49" xfId="0" applyBorder="1" applyAlignment="1" applyProtection="1">
      <alignment horizontal="center"/>
      <protection locked="0"/>
    </xf>
    <xf numFmtId="0" fontId="5" fillId="0" borderId="49" xfId="0" applyFont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  <protection locked="0"/>
    </xf>
    <xf numFmtId="0" fontId="5" fillId="0" borderId="42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2" xfId="0" applyFill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0" fontId="10" fillId="0" borderId="11" xfId="0" applyFont="1" applyFill="1" applyBorder="1" applyAlignment="1" applyProtection="1">
      <alignment horizontal="center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43" xfId="0" applyFill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center" vertical="center" wrapText="1"/>
    </xf>
    <xf numFmtId="0" fontId="0" fillId="0" borderId="48" xfId="0" applyBorder="1" applyAlignment="1" applyProtection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123825</xdr:rowOff>
    </xdr:from>
    <xdr:to>
      <xdr:col>5</xdr:col>
      <xdr:colOff>85725</xdr:colOff>
      <xdr:row>13</xdr:row>
      <xdr:rowOff>95250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90800" y="1600200"/>
          <a:ext cx="1743075" cy="6286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Fecha en que se realiza</a:t>
          </a:r>
        </a:p>
      </xdr:txBody>
    </xdr:sp>
    <xdr:clientData/>
  </xdr:twoCellAnchor>
  <xdr:twoCellAnchor>
    <xdr:from>
      <xdr:col>0</xdr:col>
      <xdr:colOff>0</xdr:colOff>
      <xdr:row>15</xdr:row>
      <xdr:rowOff>66675</xdr:rowOff>
    </xdr:from>
    <xdr:to>
      <xdr:col>0</xdr:col>
      <xdr:colOff>800100</xdr:colOff>
      <xdr:row>26</xdr:row>
      <xdr:rowOff>95251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524125"/>
          <a:ext cx="800100" cy="1819276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rgbClr val="FF0000"/>
              </a:solidFill>
            </a:rPr>
            <a:t>La institución</a:t>
          </a:r>
          <a:r>
            <a:rPr lang="en-US" sz="900" baseline="0">
              <a:solidFill>
                <a:srgbClr val="FF0000"/>
              </a:solidFill>
            </a:rPr>
            <a:t> determina que personal realizará las visitas.  La institución es responsable de adiestrar y orientar sobre el programa.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19050</xdr:rowOff>
    </xdr:from>
    <xdr:to>
      <xdr:col>1</xdr:col>
      <xdr:colOff>885825</xdr:colOff>
      <xdr:row>24</xdr:row>
      <xdr:rowOff>19050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38200" y="2647950"/>
          <a:ext cx="885825" cy="1295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900">
              <a:solidFill>
                <a:srgbClr val="FF0000"/>
              </a:solidFill>
            </a:rPr>
            <a:t>No puede incluir vacantes.  La</a:t>
          </a:r>
          <a:r>
            <a:rPr lang="en-US" sz="900" baseline="0">
              <a:solidFill>
                <a:srgbClr val="FF0000"/>
              </a:solidFill>
            </a:rPr>
            <a:t> institución debe cumplir con tener capacidad administrativa.</a:t>
          </a:r>
          <a:endParaRPr 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76200</xdr:colOff>
      <xdr:row>15</xdr:row>
      <xdr:rowOff>66675</xdr:rowOff>
    </xdr:from>
    <xdr:to>
      <xdr:col>2</xdr:col>
      <xdr:colOff>790575</xdr:colOff>
      <xdr:row>25</xdr:row>
      <xdr:rowOff>66675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809750" y="2524125"/>
          <a:ext cx="714375" cy="1628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Se refiere a horario de trabajo</a:t>
          </a:r>
          <a:r>
            <a:rPr lang="en-US" sz="1100" baseline="0">
              <a:solidFill>
                <a:srgbClr val="FF0000"/>
              </a:solidFill>
            </a:rPr>
            <a:t> en general (no solo visitas)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28575</xdr:colOff>
      <xdr:row>16</xdr:row>
      <xdr:rowOff>9525</xdr:rowOff>
    </xdr:from>
    <xdr:to>
      <xdr:col>3</xdr:col>
      <xdr:colOff>771525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00325" y="2638425"/>
          <a:ext cx="742950" cy="9239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000">
              <a:solidFill>
                <a:srgbClr val="FF0000"/>
              </a:solidFill>
            </a:rPr>
            <a:t>Descontar dias </a:t>
          </a:r>
          <a:r>
            <a:rPr lang="en-US" sz="1000" baseline="0">
              <a:solidFill>
                <a:srgbClr val="FF0000"/>
              </a:solidFill>
            </a:rPr>
            <a:t>no laborables</a:t>
          </a:r>
          <a:endParaRPr lang="en-US" sz="10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85725</xdr:colOff>
      <xdr:row>16</xdr:row>
      <xdr:rowOff>19050</xdr:rowOff>
    </xdr:from>
    <xdr:to>
      <xdr:col>4</xdr:col>
      <xdr:colOff>790575</xdr:colOff>
      <xdr:row>21</xdr:row>
      <xdr:rowOff>123825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495675" y="2647950"/>
          <a:ext cx="704850" cy="914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No escribir.  Tiene formula</a:t>
          </a:r>
        </a:p>
      </xdr:txBody>
    </xdr:sp>
    <xdr:clientData/>
  </xdr:twoCellAnchor>
  <xdr:twoCellAnchor>
    <xdr:from>
      <xdr:col>5</xdr:col>
      <xdr:colOff>95250</xdr:colOff>
      <xdr:row>16</xdr:row>
      <xdr:rowOff>66675</xdr:rowOff>
    </xdr:from>
    <xdr:to>
      <xdr:col>5</xdr:col>
      <xdr:colOff>800100</xdr:colOff>
      <xdr:row>22</xdr:row>
      <xdr:rowOff>9525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4343400" y="2695575"/>
          <a:ext cx="704850" cy="914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No escribir</a:t>
          </a:r>
          <a:r>
            <a:rPr lang="en-US" sz="1100" baseline="0">
              <a:solidFill>
                <a:srgbClr val="FF0000"/>
              </a:solidFill>
            </a:rPr>
            <a:t> NADA</a:t>
          </a:r>
          <a:r>
            <a:rPr lang="en-US" sz="1100">
              <a:solidFill>
                <a:srgbClr val="FF0000"/>
              </a:solidFill>
            </a:rPr>
            <a:t> </a:t>
          </a:r>
        </a:p>
      </xdr:txBody>
    </xdr:sp>
    <xdr:clientData/>
  </xdr:twoCellAnchor>
  <xdr:twoCellAnchor>
    <xdr:from>
      <xdr:col>9</xdr:col>
      <xdr:colOff>76200</xdr:colOff>
      <xdr:row>16</xdr:row>
      <xdr:rowOff>85725</xdr:rowOff>
    </xdr:from>
    <xdr:to>
      <xdr:col>9</xdr:col>
      <xdr:colOff>781050</xdr:colOff>
      <xdr:row>22</xdr:row>
      <xdr:rowOff>28575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696200" y="2714625"/>
          <a:ext cx="704850" cy="914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No escribir.  Tiene formula</a:t>
          </a:r>
        </a:p>
      </xdr:txBody>
    </xdr:sp>
    <xdr:clientData/>
  </xdr:twoCellAnchor>
  <xdr:twoCellAnchor>
    <xdr:from>
      <xdr:col>6</xdr:col>
      <xdr:colOff>104775</xdr:colOff>
      <xdr:row>16</xdr:row>
      <xdr:rowOff>123825</xdr:rowOff>
    </xdr:from>
    <xdr:to>
      <xdr:col>6</xdr:col>
      <xdr:colOff>809625</xdr:colOff>
      <xdr:row>22</xdr:row>
      <xdr:rowOff>66675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191125" y="2752725"/>
          <a:ext cx="704850" cy="914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No escribir.  Tiene formula</a:t>
          </a:r>
        </a:p>
      </xdr:txBody>
    </xdr:sp>
    <xdr:clientData/>
  </xdr:twoCellAnchor>
  <xdr:twoCellAnchor>
    <xdr:from>
      <xdr:col>8</xdr:col>
      <xdr:colOff>85725</xdr:colOff>
      <xdr:row>17</xdr:row>
      <xdr:rowOff>9525</xdr:rowOff>
    </xdr:from>
    <xdr:to>
      <xdr:col>8</xdr:col>
      <xdr:colOff>790575</xdr:colOff>
      <xdr:row>22</xdr:row>
      <xdr:rowOff>114300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858000" y="2800350"/>
          <a:ext cx="704850" cy="914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No escribir.  Tiene formula</a:t>
          </a:r>
        </a:p>
      </xdr:txBody>
    </xdr:sp>
    <xdr:clientData/>
  </xdr:twoCellAnchor>
  <xdr:twoCellAnchor>
    <xdr:from>
      <xdr:col>5</xdr:col>
      <xdr:colOff>676275</xdr:colOff>
      <xdr:row>32</xdr:row>
      <xdr:rowOff>104776</xdr:rowOff>
    </xdr:from>
    <xdr:to>
      <xdr:col>8</xdr:col>
      <xdr:colOff>819150</xdr:colOff>
      <xdr:row>34</xdr:row>
      <xdr:rowOff>38100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4924425" y="5334001"/>
          <a:ext cx="2667000" cy="26669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57150</xdr:colOff>
      <xdr:row>33</xdr:row>
      <xdr:rowOff>104776</xdr:rowOff>
    </xdr:from>
    <xdr:to>
      <xdr:col>8</xdr:col>
      <xdr:colOff>790575</xdr:colOff>
      <xdr:row>34</xdr:row>
      <xdr:rowOff>9525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5810250" y="5267326"/>
          <a:ext cx="2295525" cy="104774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857250</xdr:colOff>
      <xdr:row>34</xdr:row>
      <xdr:rowOff>19051</xdr:rowOff>
    </xdr:from>
    <xdr:to>
      <xdr:col>3</xdr:col>
      <xdr:colOff>519321</xdr:colOff>
      <xdr:row>36</xdr:row>
      <xdr:rowOff>95607</xdr:rowOff>
    </xdr:to>
    <xdr:sp macro="" textlink="">
      <xdr:nvSpPr>
        <xdr:cNvPr id="18" name="Left Arrow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 rot="19684762">
          <a:off x="1695450" y="5581651"/>
          <a:ext cx="1395621" cy="419456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Incluir año anterior</a:t>
          </a:r>
        </a:p>
      </xdr:txBody>
    </xdr:sp>
    <xdr:clientData/>
  </xdr:twoCellAnchor>
  <xdr:twoCellAnchor>
    <xdr:from>
      <xdr:col>3</xdr:col>
      <xdr:colOff>57149</xdr:colOff>
      <xdr:row>35</xdr:row>
      <xdr:rowOff>114301</xdr:rowOff>
    </xdr:from>
    <xdr:to>
      <xdr:col>4</xdr:col>
      <xdr:colOff>528328</xdr:colOff>
      <xdr:row>38</xdr:row>
      <xdr:rowOff>38457</xdr:rowOff>
    </xdr:to>
    <xdr:sp macro="" textlink="">
      <xdr:nvSpPr>
        <xdr:cNvPr id="19" name="Left Arrow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 rot="19684762">
          <a:off x="2628899" y="5848351"/>
          <a:ext cx="1309379" cy="419456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Incluir año actual</a:t>
          </a:r>
        </a:p>
      </xdr:txBody>
    </xdr:sp>
    <xdr:clientData/>
  </xdr:twoCellAnchor>
  <xdr:twoCellAnchor>
    <xdr:from>
      <xdr:col>5</xdr:col>
      <xdr:colOff>771525</xdr:colOff>
      <xdr:row>39</xdr:row>
      <xdr:rowOff>28575</xdr:rowOff>
    </xdr:from>
    <xdr:to>
      <xdr:col>10</xdr:col>
      <xdr:colOff>466725</xdr:colOff>
      <xdr:row>44</xdr:row>
      <xdr:rowOff>19050</xdr:rowOff>
    </xdr:to>
    <xdr:sp macro="" textlink="">
      <xdr:nvSpPr>
        <xdr:cNvPr id="20" name="Double Brac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5019675" y="6419850"/>
          <a:ext cx="3905250" cy="828675"/>
        </a:xfrm>
        <a:prstGeom prst="bracePair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No escribir nada.  Tienen formula.  Aqui se</a:t>
          </a:r>
          <a:r>
            <a:rPr lang="en-US" sz="1100" baseline="0">
              <a:solidFill>
                <a:srgbClr val="FF0000"/>
              </a:solidFill>
            </a:rPr>
            <a:t> informa si con la información suministrada la institución cuenta con personal suficiente para realizar sus visitas de monitoria.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352425</xdr:colOff>
      <xdr:row>44</xdr:row>
      <xdr:rowOff>104775</xdr:rowOff>
    </xdr:from>
    <xdr:to>
      <xdr:col>4</xdr:col>
      <xdr:colOff>828675</xdr:colOff>
      <xdr:row>52</xdr:row>
      <xdr:rowOff>142875</xdr:rowOff>
    </xdr:to>
    <xdr:sp macro="" textlink="">
      <xdr:nvSpPr>
        <xdr:cNvPr id="21" name="Teardrop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085975" y="7334250"/>
          <a:ext cx="2152650" cy="1371600"/>
        </a:xfrm>
        <a:prstGeom prst="teardrop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Documento que indique No en este encasillado,</a:t>
          </a:r>
          <a:r>
            <a:rPr lang="en-US" sz="1100" baseline="0">
              <a:solidFill>
                <a:srgbClr val="FF0000"/>
              </a:solidFill>
            </a:rPr>
            <a:t> no cumple con los requisitos de aprobación.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381000</xdr:colOff>
      <xdr:row>0</xdr:row>
      <xdr:rowOff>95250</xdr:rowOff>
    </xdr:from>
    <xdr:to>
      <xdr:col>5</xdr:col>
      <xdr:colOff>180976</xdr:colOff>
      <xdr:row>4</xdr:row>
      <xdr:rowOff>57150</xdr:rowOff>
    </xdr:to>
    <xdr:sp macro="" textlink="">
      <xdr:nvSpPr>
        <xdr:cNvPr id="22" name="Left Arrow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19200" y="95250"/>
          <a:ext cx="3209926" cy="628650"/>
        </a:xfrm>
        <a:prstGeom prst="left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Incluir</a:t>
          </a:r>
          <a:r>
            <a:rPr lang="en-US" sz="1100" baseline="0"/>
            <a:t> año al que corresponde la información</a:t>
          </a:r>
          <a:endParaRPr lang="en-US" sz="1100"/>
        </a:p>
      </xdr:txBody>
    </xdr:sp>
    <xdr:clientData/>
  </xdr:twoCellAnchor>
  <xdr:twoCellAnchor>
    <xdr:from>
      <xdr:col>7</xdr:col>
      <xdr:colOff>114300</xdr:colOff>
      <xdr:row>16</xdr:row>
      <xdr:rowOff>76200</xdr:rowOff>
    </xdr:from>
    <xdr:to>
      <xdr:col>7</xdr:col>
      <xdr:colOff>819150</xdr:colOff>
      <xdr:row>22</xdr:row>
      <xdr:rowOff>19050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FB54FD04-EFA2-46EB-A745-5FBA422AE1E1}"/>
            </a:ext>
          </a:extLst>
        </xdr:cNvPr>
        <xdr:cNvSpPr/>
      </xdr:nvSpPr>
      <xdr:spPr>
        <a:xfrm>
          <a:off x="6038850" y="2705100"/>
          <a:ext cx="704850" cy="9144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FF0000"/>
              </a:solidFill>
            </a:rPr>
            <a:t>No escribir.  Tiene formula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8"/>
  <sheetViews>
    <sheetView topLeftCell="A4" workbookViewId="0">
      <selection activeCell="I29" sqref="I29"/>
    </sheetView>
  </sheetViews>
  <sheetFormatPr defaultRowHeight="12.75" x14ac:dyDescent="0.2"/>
  <cols>
    <col min="1" max="1" width="12.5703125" customWidth="1"/>
    <col min="2" max="2" width="13.42578125" bestFit="1" customWidth="1"/>
    <col min="3" max="7" width="12.5703125" style="1" customWidth="1"/>
    <col min="8" max="9" width="12.7109375" style="1" bestFit="1" customWidth="1"/>
    <col min="10" max="10" width="12.5703125" style="1" customWidth="1"/>
    <col min="11" max="12" width="12.5703125" customWidth="1"/>
  </cols>
  <sheetData>
    <row r="1" spans="1:10" ht="13.5" thickBot="1" x14ac:dyDescent="0.25"/>
    <row r="2" spans="1:10" x14ac:dyDescent="0.2">
      <c r="A2" s="2" t="s">
        <v>0</v>
      </c>
      <c r="B2" s="3"/>
      <c r="C2" s="4"/>
      <c r="D2" s="4"/>
      <c r="E2" s="5"/>
    </row>
    <row r="3" spans="1:10" x14ac:dyDescent="0.2">
      <c r="A3" s="6" t="s">
        <v>1</v>
      </c>
      <c r="B3" s="7"/>
      <c r="C3" s="8"/>
      <c r="D3" s="8"/>
      <c r="E3" s="9"/>
    </row>
    <row r="4" spans="1:10" ht="13.5" thickBot="1" x14ac:dyDescent="0.25">
      <c r="A4" s="10" t="s">
        <v>2</v>
      </c>
      <c r="B4" s="11"/>
      <c r="C4" s="12"/>
      <c r="D4" s="12"/>
      <c r="E4" s="13"/>
    </row>
    <row r="5" spans="1:10" x14ac:dyDescent="0.2">
      <c r="A5" s="14"/>
      <c r="B5" s="7"/>
      <c r="C5" s="8"/>
      <c r="D5" s="8"/>
      <c r="E5" s="8"/>
    </row>
    <row r="6" spans="1:10" x14ac:dyDescent="0.2">
      <c r="A6" s="14" t="s">
        <v>3</v>
      </c>
      <c r="B6" s="7"/>
      <c r="C6" s="40" t="s">
        <v>4</v>
      </c>
      <c r="D6" s="15"/>
      <c r="E6" s="15"/>
    </row>
    <row r="7" spans="1:10" x14ac:dyDescent="0.2">
      <c r="A7" s="14" t="s">
        <v>5</v>
      </c>
      <c r="B7" s="7"/>
      <c r="C7" s="40" t="s">
        <v>6</v>
      </c>
      <c r="D7" s="15"/>
      <c r="E7" s="8"/>
    </row>
    <row r="8" spans="1:10" x14ac:dyDescent="0.2">
      <c r="A8" s="14" t="s">
        <v>7</v>
      </c>
      <c r="B8" s="7"/>
      <c r="C8" s="40" t="s">
        <v>8</v>
      </c>
      <c r="D8" s="15"/>
      <c r="E8" s="8"/>
    </row>
    <row r="9" spans="1:10" x14ac:dyDescent="0.2">
      <c r="A9" s="16"/>
    </row>
    <row r="10" spans="1:10" x14ac:dyDescent="0.2">
      <c r="A10" s="17"/>
    </row>
    <row r="11" spans="1:10" x14ac:dyDescent="0.2">
      <c r="A11" s="17"/>
    </row>
    <row r="12" spans="1:10" x14ac:dyDescent="0.2">
      <c r="A12" s="18" t="s">
        <v>9</v>
      </c>
      <c r="C12" s="41" t="s">
        <v>10</v>
      </c>
    </row>
    <row r="13" spans="1:10" ht="13.5" thickBot="1" x14ac:dyDescent="0.25"/>
    <row r="14" spans="1:10" x14ac:dyDescent="0.2">
      <c r="A14" s="19" t="s">
        <v>11</v>
      </c>
      <c r="B14" s="3" t="s">
        <v>12</v>
      </c>
      <c r="C14" s="4" t="s">
        <v>13</v>
      </c>
      <c r="D14" s="4" t="s">
        <v>14</v>
      </c>
      <c r="E14" s="4" t="s">
        <v>15</v>
      </c>
      <c r="F14" s="4"/>
      <c r="G14" s="4"/>
      <c r="H14" s="4"/>
      <c r="I14" s="4" t="s">
        <v>16</v>
      </c>
      <c r="J14" s="5" t="s">
        <v>17</v>
      </c>
    </row>
    <row r="15" spans="1:10" x14ac:dyDescent="0.2">
      <c r="A15" s="20"/>
      <c r="B15" s="7"/>
      <c r="C15" s="8" t="s">
        <v>18</v>
      </c>
      <c r="D15" s="8" t="s">
        <v>19</v>
      </c>
      <c r="E15" s="8" t="s">
        <v>13</v>
      </c>
      <c r="F15" s="8"/>
      <c r="G15" s="8"/>
      <c r="H15" s="8"/>
      <c r="I15" s="8" t="s">
        <v>20</v>
      </c>
      <c r="J15" s="9" t="s">
        <v>21</v>
      </c>
    </row>
    <row r="16" spans="1:10" ht="13.5" thickBot="1" x14ac:dyDescent="0.25">
      <c r="A16" s="21"/>
      <c r="B16" s="11"/>
      <c r="C16" s="12"/>
      <c r="D16" s="12"/>
      <c r="E16" s="12"/>
      <c r="F16" s="12"/>
      <c r="G16" s="12"/>
      <c r="H16" s="12"/>
      <c r="I16" s="12" t="s">
        <v>13</v>
      </c>
      <c r="J16" s="13"/>
    </row>
    <row r="18" spans="1:10" x14ac:dyDescent="0.2">
      <c r="A18" s="22"/>
      <c r="B18" s="22"/>
      <c r="C18" s="23"/>
      <c r="D18" s="23"/>
      <c r="E18" s="1">
        <f t="shared" ref="E18:E32" si="0">C18*D18</f>
        <v>0</v>
      </c>
      <c r="F18" s="24"/>
      <c r="G18" s="25">
        <v>0</v>
      </c>
      <c r="H18" s="24"/>
      <c r="I18" s="25">
        <v>0</v>
      </c>
      <c r="J18" s="25">
        <f>E18-(G18+I18)</f>
        <v>0</v>
      </c>
    </row>
    <row r="19" spans="1:10" x14ac:dyDescent="0.2">
      <c r="A19" s="22"/>
      <c r="B19" s="22"/>
      <c r="C19" s="23"/>
      <c r="D19" s="23"/>
      <c r="E19" s="1">
        <f t="shared" si="0"/>
        <v>0</v>
      </c>
      <c r="F19" s="24"/>
      <c r="G19" s="25">
        <f t="shared" ref="G19:G32" si="1">E19*F19</f>
        <v>0</v>
      </c>
      <c r="H19" s="24"/>
      <c r="I19" s="25">
        <v>0</v>
      </c>
      <c r="J19" s="25">
        <f t="shared" ref="J19:J32" si="2">E19-(G19+I19)</f>
        <v>0</v>
      </c>
    </row>
    <row r="20" spans="1:10" x14ac:dyDescent="0.2">
      <c r="A20" s="22"/>
      <c r="B20" s="22"/>
      <c r="C20" s="23"/>
      <c r="D20" s="23"/>
      <c r="E20" s="1">
        <f t="shared" si="0"/>
        <v>0</v>
      </c>
      <c r="F20" s="24"/>
      <c r="G20" s="25">
        <v>0</v>
      </c>
      <c r="H20" s="24"/>
      <c r="I20" s="25">
        <v>0</v>
      </c>
      <c r="J20" s="25">
        <f t="shared" si="2"/>
        <v>0</v>
      </c>
    </row>
    <row r="21" spans="1:10" x14ac:dyDescent="0.2">
      <c r="A21" s="22"/>
      <c r="B21" s="22"/>
      <c r="C21" s="23"/>
      <c r="D21" s="23"/>
      <c r="E21" s="1">
        <f t="shared" si="0"/>
        <v>0</v>
      </c>
      <c r="F21" s="24"/>
      <c r="G21" s="25">
        <f t="shared" si="1"/>
        <v>0</v>
      </c>
      <c r="H21" s="24"/>
      <c r="I21" s="25">
        <f t="shared" ref="I21:I32" si="3">E21*H21</f>
        <v>0</v>
      </c>
      <c r="J21" s="25">
        <f t="shared" si="2"/>
        <v>0</v>
      </c>
    </row>
    <row r="22" spans="1:10" x14ac:dyDescent="0.2">
      <c r="A22" s="22"/>
      <c r="B22" s="22"/>
      <c r="C22" s="23"/>
      <c r="D22" s="23"/>
      <c r="E22" s="1">
        <f t="shared" si="0"/>
        <v>0</v>
      </c>
      <c r="F22" s="24"/>
      <c r="G22" s="25">
        <f t="shared" si="1"/>
        <v>0</v>
      </c>
      <c r="H22" s="24"/>
      <c r="I22" s="25">
        <f t="shared" si="3"/>
        <v>0</v>
      </c>
      <c r="J22" s="25">
        <f t="shared" si="2"/>
        <v>0</v>
      </c>
    </row>
    <row r="23" spans="1:10" x14ac:dyDescent="0.2">
      <c r="A23" s="22"/>
      <c r="B23" s="22"/>
      <c r="C23" s="23"/>
      <c r="D23" s="23"/>
      <c r="E23" s="1">
        <f t="shared" si="0"/>
        <v>0</v>
      </c>
      <c r="F23" s="24"/>
      <c r="G23" s="25">
        <f t="shared" si="1"/>
        <v>0</v>
      </c>
      <c r="H23" s="24"/>
      <c r="I23" s="25">
        <f t="shared" si="3"/>
        <v>0</v>
      </c>
      <c r="J23" s="25">
        <f t="shared" si="2"/>
        <v>0</v>
      </c>
    </row>
    <row r="24" spans="1:10" x14ac:dyDescent="0.2">
      <c r="A24" s="22"/>
      <c r="B24" s="22"/>
      <c r="C24" s="23"/>
      <c r="D24" s="23"/>
      <c r="E24" s="1">
        <f t="shared" si="0"/>
        <v>0</v>
      </c>
      <c r="F24" s="23"/>
      <c r="G24" s="25">
        <f t="shared" si="1"/>
        <v>0</v>
      </c>
      <c r="H24" s="23"/>
      <c r="I24" s="25">
        <f t="shared" si="3"/>
        <v>0</v>
      </c>
      <c r="J24" s="25">
        <f t="shared" si="2"/>
        <v>0</v>
      </c>
    </row>
    <row r="25" spans="1:10" x14ac:dyDescent="0.2">
      <c r="A25" s="22"/>
      <c r="B25" s="22"/>
      <c r="C25" s="23"/>
      <c r="D25" s="23"/>
      <c r="E25" s="1">
        <f t="shared" si="0"/>
        <v>0</v>
      </c>
      <c r="F25" s="23"/>
      <c r="G25" s="25">
        <f t="shared" si="1"/>
        <v>0</v>
      </c>
      <c r="H25" s="23"/>
      <c r="I25" s="25">
        <f t="shared" si="3"/>
        <v>0</v>
      </c>
      <c r="J25" s="25">
        <f t="shared" si="2"/>
        <v>0</v>
      </c>
    </row>
    <row r="26" spans="1:10" x14ac:dyDescent="0.2">
      <c r="A26" s="22"/>
      <c r="B26" s="22"/>
      <c r="C26" s="23"/>
      <c r="D26" s="23"/>
      <c r="E26" s="1">
        <f t="shared" si="0"/>
        <v>0</v>
      </c>
      <c r="F26" s="23"/>
      <c r="G26" s="25">
        <f t="shared" si="1"/>
        <v>0</v>
      </c>
      <c r="H26" s="23"/>
      <c r="I26" s="25">
        <f t="shared" si="3"/>
        <v>0</v>
      </c>
      <c r="J26" s="25">
        <f t="shared" si="2"/>
        <v>0</v>
      </c>
    </row>
    <row r="27" spans="1:10" x14ac:dyDescent="0.2">
      <c r="A27" s="22"/>
      <c r="B27" s="22"/>
      <c r="C27" s="23"/>
      <c r="D27" s="23"/>
      <c r="E27" s="1">
        <f t="shared" si="0"/>
        <v>0</v>
      </c>
      <c r="F27" s="23"/>
      <c r="G27" s="25">
        <f t="shared" si="1"/>
        <v>0</v>
      </c>
      <c r="H27" s="23"/>
      <c r="I27" s="25">
        <f t="shared" si="3"/>
        <v>0</v>
      </c>
      <c r="J27" s="25">
        <f t="shared" si="2"/>
        <v>0</v>
      </c>
    </row>
    <row r="28" spans="1:10" x14ac:dyDescent="0.2">
      <c r="A28" s="22"/>
      <c r="B28" s="22"/>
      <c r="C28" s="23"/>
      <c r="D28" s="23"/>
      <c r="E28" s="1">
        <f t="shared" si="0"/>
        <v>0</v>
      </c>
      <c r="F28" s="23"/>
      <c r="G28" s="25">
        <f t="shared" si="1"/>
        <v>0</v>
      </c>
      <c r="H28" s="23"/>
      <c r="I28" s="25">
        <f t="shared" si="3"/>
        <v>0</v>
      </c>
      <c r="J28" s="25">
        <f t="shared" si="2"/>
        <v>0</v>
      </c>
    </row>
    <row r="29" spans="1:10" x14ac:dyDescent="0.2">
      <c r="A29" s="45" t="s">
        <v>22</v>
      </c>
      <c r="B29" s="45" t="s">
        <v>23</v>
      </c>
      <c r="C29" s="42">
        <v>7</v>
      </c>
      <c r="D29" s="42">
        <v>245</v>
      </c>
      <c r="E29" s="43">
        <f t="shared" si="0"/>
        <v>1715</v>
      </c>
      <c r="F29" s="42"/>
      <c r="G29" s="44">
        <f t="shared" si="1"/>
        <v>0</v>
      </c>
      <c r="H29" s="42"/>
      <c r="I29" s="44">
        <f t="shared" si="3"/>
        <v>0</v>
      </c>
      <c r="J29" s="44">
        <f t="shared" si="2"/>
        <v>1715</v>
      </c>
    </row>
    <row r="30" spans="1:10" x14ac:dyDescent="0.2">
      <c r="A30" s="22"/>
      <c r="B30" s="22"/>
      <c r="C30" s="23"/>
      <c r="D30" s="23"/>
      <c r="E30" s="1">
        <f t="shared" si="0"/>
        <v>0</v>
      </c>
      <c r="F30" s="23"/>
      <c r="G30" s="25">
        <f t="shared" si="1"/>
        <v>0</v>
      </c>
      <c r="H30" s="23"/>
      <c r="I30" s="25">
        <f t="shared" si="3"/>
        <v>0</v>
      </c>
      <c r="J30" s="25">
        <f t="shared" si="2"/>
        <v>0</v>
      </c>
    </row>
    <row r="31" spans="1:10" x14ac:dyDescent="0.2">
      <c r="A31" s="22"/>
      <c r="B31" s="22"/>
      <c r="C31" s="23"/>
      <c r="D31" s="23"/>
      <c r="E31" s="1">
        <f t="shared" si="0"/>
        <v>0</v>
      </c>
      <c r="F31" s="23"/>
      <c r="G31" s="25">
        <f t="shared" si="1"/>
        <v>0</v>
      </c>
      <c r="H31" s="23"/>
      <c r="I31" s="25">
        <f t="shared" si="3"/>
        <v>0</v>
      </c>
      <c r="J31" s="25">
        <f t="shared" si="2"/>
        <v>0</v>
      </c>
    </row>
    <row r="32" spans="1:10" ht="13.5" thickBot="1" x14ac:dyDescent="0.25">
      <c r="A32" s="22"/>
      <c r="B32" s="22"/>
      <c r="C32" s="23"/>
      <c r="D32" s="23"/>
      <c r="E32" s="1">
        <f t="shared" si="0"/>
        <v>0</v>
      </c>
      <c r="F32" s="23"/>
      <c r="G32" s="25">
        <f t="shared" si="1"/>
        <v>0</v>
      </c>
      <c r="H32" s="23"/>
      <c r="I32" s="25">
        <f t="shared" si="3"/>
        <v>0</v>
      </c>
      <c r="J32" s="25">
        <f t="shared" si="2"/>
        <v>0</v>
      </c>
    </row>
    <row r="33" spans="1:10" ht="13.5" thickBot="1" x14ac:dyDescent="0.25">
      <c r="A33" s="26"/>
      <c r="B33" s="27"/>
      <c r="C33" s="28"/>
      <c r="D33" s="28"/>
      <c r="E33" s="28"/>
      <c r="F33" s="28"/>
      <c r="G33" s="29"/>
      <c r="H33" s="28"/>
      <c r="J33" s="30">
        <f>SUM(J18:J32)</f>
        <v>1715</v>
      </c>
    </row>
    <row r="35" spans="1:10" ht="13.5" thickBot="1" x14ac:dyDescent="0.25">
      <c r="A35" t="s">
        <v>24</v>
      </c>
      <c r="F35" s="25">
        <f>J33</f>
        <v>1715</v>
      </c>
      <c r="G35" s="139" t="s">
        <v>25</v>
      </c>
      <c r="H35" s="140"/>
      <c r="I35" s="140"/>
      <c r="J35" s="140"/>
    </row>
    <row r="36" spans="1:10" ht="13.5" thickBot="1" x14ac:dyDescent="0.25">
      <c r="A36" s="31" t="s">
        <v>26</v>
      </c>
      <c r="F36" s="32">
        <f>F35/2080</f>
        <v>0.82451923076923073</v>
      </c>
      <c r="G36" s="139" t="s">
        <v>27</v>
      </c>
      <c r="H36" s="140"/>
      <c r="I36" s="140"/>
    </row>
    <row r="37" spans="1:10" x14ac:dyDescent="0.2">
      <c r="A37" s="33"/>
      <c r="B37" s="33"/>
      <c r="C37" s="8"/>
      <c r="F37" s="34"/>
    </row>
    <row r="38" spans="1:10" x14ac:dyDescent="0.2">
      <c r="A38" s="31" t="s">
        <v>28</v>
      </c>
    </row>
    <row r="39" spans="1:10" x14ac:dyDescent="0.2">
      <c r="A39" s="35" t="s">
        <v>29</v>
      </c>
      <c r="F39" s="42">
        <v>80</v>
      </c>
      <c r="G39" s="46" t="s">
        <v>30</v>
      </c>
    </row>
    <row r="40" spans="1:10" x14ac:dyDescent="0.2">
      <c r="A40" s="35" t="s">
        <v>31</v>
      </c>
      <c r="F40" s="42">
        <v>74</v>
      </c>
      <c r="G40" s="46" t="s">
        <v>32</v>
      </c>
    </row>
    <row r="41" spans="1:10" x14ac:dyDescent="0.2">
      <c r="A41" t="s">
        <v>33</v>
      </c>
      <c r="F41" s="47">
        <f>F40/150</f>
        <v>0.49333333333333335</v>
      </c>
    </row>
    <row r="42" spans="1:10" ht="13.5" thickBot="1" x14ac:dyDescent="0.25">
      <c r="A42" t="s">
        <v>34</v>
      </c>
      <c r="F42" s="36">
        <f>F40/50</f>
        <v>1.48</v>
      </c>
    </row>
    <row r="43" spans="1:10" ht="13.5" thickBot="1" x14ac:dyDescent="0.25">
      <c r="A43" s="37" t="s">
        <v>35</v>
      </c>
      <c r="B43" s="38"/>
      <c r="F43" s="48" t="str">
        <f>F41&amp;"-"&amp;F42</f>
        <v>0.493333333333333-1.48</v>
      </c>
    </row>
    <row r="44" spans="1:10" ht="13.5" thickBot="1" x14ac:dyDescent="0.25"/>
    <row r="45" spans="1:10" ht="13.5" thickBot="1" x14ac:dyDescent="0.25">
      <c r="A45" s="31" t="s">
        <v>36</v>
      </c>
      <c r="F45" s="39" t="str">
        <f>IF((F36+0.01)&lt;F41,"NO","SI")</f>
        <v>SI</v>
      </c>
      <c r="G45" s="139" t="s">
        <v>27</v>
      </c>
      <c r="H45" s="140"/>
      <c r="I45" s="140"/>
    </row>
    <row r="46" spans="1:10" ht="13.5" thickBot="1" x14ac:dyDescent="0.25"/>
    <row r="47" spans="1:10" ht="13.5" thickBot="1" x14ac:dyDescent="0.25">
      <c r="A47" s="31" t="s">
        <v>37</v>
      </c>
      <c r="F47" s="39"/>
      <c r="G47" s="139" t="s">
        <v>38</v>
      </c>
      <c r="H47" s="140"/>
      <c r="I47" s="140"/>
    </row>
    <row r="48" spans="1:10" ht="13.5" thickBot="1" x14ac:dyDescent="0.25">
      <c r="A48" s="31" t="s">
        <v>39</v>
      </c>
      <c r="F48" s="39"/>
      <c r="G48" s="139" t="s">
        <v>38</v>
      </c>
      <c r="H48" s="140"/>
      <c r="I48" s="140"/>
    </row>
  </sheetData>
  <mergeCells count="5">
    <mergeCell ref="G35:J35"/>
    <mergeCell ref="G36:I36"/>
    <mergeCell ref="G47:I47"/>
    <mergeCell ref="G48:I48"/>
    <mergeCell ref="G45:I45"/>
  </mergeCells>
  <pageMargins left="0.75" right="0.75" top="1" bottom="1" header="0.5" footer="0.5"/>
  <pageSetup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tabSelected="1" topLeftCell="A4" zoomScaleNormal="100" workbookViewId="0">
      <selection activeCell="B21" sqref="B21:C21"/>
    </sheetView>
  </sheetViews>
  <sheetFormatPr defaultRowHeight="12.75" x14ac:dyDescent="0.2"/>
  <cols>
    <col min="1" max="1" width="39.140625" customWidth="1"/>
    <col min="2" max="2" width="22.28515625" customWidth="1"/>
    <col min="3" max="3" width="24.42578125" customWidth="1"/>
    <col min="4" max="4" width="22.140625" style="1" bestFit="1" customWidth="1"/>
    <col min="5" max="5" width="15.28515625" style="1" customWidth="1"/>
    <col min="6" max="6" width="23" style="1" customWidth="1"/>
    <col min="7" max="7" width="15.42578125" style="1" customWidth="1"/>
    <col min="8" max="8" width="16.42578125" style="1" customWidth="1"/>
    <col min="9" max="9" width="18.7109375" style="1" bestFit="1" customWidth="1"/>
    <col min="10" max="10" width="12.7109375" style="1" bestFit="1" customWidth="1"/>
    <col min="11" max="11" width="12.5703125" style="1" bestFit="1" customWidth="1"/>
    <col min="12" max="12" width="14.85546875" customWidth="1"/>
    <col min="13" max="13" width="13.140625" customWidth="1"/>
  </cols>
  <sheetData>
    <row r="1" spans="1:10" ht="13.5" thickBot="1" x14ac:dyDescent="0.25">
      <c r="A1" s="67"/>
      <c r="B1" s="67"/>
      <c r="C1" s="67"/>
      <c r="D1" s="68"/>
      <c r="E1" s="68"/>
      <c r="F1" s="68"/>
      <c r="G1" s="68"/>
      <c r="H1" s="68"/>
    </row>
    <row r="2" spans="1:10" x14ac:dyDescent="0.2">
      <c r="A2" s="69" t="s">
        <v>40</v>
      </c>
      <c r="B2" s="70"/>
      <c r="C2" s="70"/>
      <c r="D2" s="71"/>
      <c r="E2" s="71"/>
      <c r="F2" s="72"/>
      <c r="G2" s="68"/>
      <c r="H2" s="68"/>
    </row>
    <row r="3" spans="1:10" x14ac:dyDescent="0.2">
      <c r="A3" s="73" t="s">
        <v>41</v>
      </c>
      <c r="B3" s="74"/>
      <c r="C3" s="74"/>
      <c r="D3" s="75"/>
      <c r="E3" s="75"/>
      <c r="F3" s="76"/>
      <c r="G3" s="68"/>
      <c r="H3" s="68"/>
    </row>
    <row r="4" spans="1:10" ht="13.5" thickBot="1" x14ac:dyDescent="0.25">
      <c r="A4" s="77" t="s">
        <v>42</v>
      </c>
      <c r="B4" s="78"/>
      <c r="C4" s="78"/>
      <c r="D4" s="79"/>
      <c r="E4" s="79"/>
      <c r="F4" s="80"/>
      <c r="G4" s="68"/>
      <c r="H4" s="68"/>
    </row>
    <row r="5" spans="1:10" x14ac:dyDescent="0.2">
      <c r="A5" s="81"/>
      <c r="B5" s="74"/>
      <c r="C5" s="74"/>
      <c r="D5" s="75"/>
      <c r="E5" s="75"/>
      <c r="F5" s="75"/>
      <c r="G5" s="68"/>
      <c r="H5" s="68"/>
    </row>
    <row r="6" spans="1:10" x14ac:dyDescent="0.2">
      <c r="A6" s="81" t="s">
        <v>43</v>
      </c>
      <c r="B6" s="158"/>
      <c r="C6" s="158"/>
      <c r="D6" s="82"/>
      <c r="E6" s="83"/>
      <c r="F6" s="83"/>
      <c r="G6" s="68"/>
      <c r="H6" s="68"/>
    </row>
    <row r="7" spans="1:10" x14ac:dyDescent="0.2">
      <c r="A7" s="81" t="s">
        <v>44</v>
      </c>
      <c r="B7" s="159"/>
      <c r="C7" s="159"/>
      <c r="D7" s="130"/>
      <c r="E7" s="133"/>
      <c r="F7" s="133"/>
      <c r="G7" s="133"/>
      <c r="H7" s="133"/>
    </row>
    <row r="8" spans="1:10" x14ac:dyDescent="0.2">
      <c r="A8" s="81" t="s">
        <v>45</v>
      </c>
      <c r="B8" s="159"/>
      <c r="C8" s="159"/>
      <c r="D8" s="82"/>
      <c r="E8" s="83"/>
      <c r="F8" s="83"/>
      <c r="G8" s="68"/>
      <c r="H8" s="68"/>
    </row>
    <row r="9" spans="1:10" x14ac:dyDescent="0.2">
      <c r="A9" s="84" t="s">
        <v>46</v>
      </c>
      <c r="B9" s="160">
        <v>2020</v>
      </c>
      <c r="C9" s="160"/>
      <c r="D9" s="85"/>
      <c r="E9" s="85"/>
      <c r="F9" s="85"/>
      <c r="G9" s="68"/>
      <c r="H9" s="68"/>
    </row>
    <row r="10" spans="1:10" x14ac:dyDescent="0.2">
      <c r="A10" s="86"/>
      <c r="B10" s="67"/>
      <c r="C10" s="67"/>
      <c r="D10" s="85"/>
      <c r="E10" s="85"/>
      <c r="F10" s="85"/>
      <c r="G10" s="68"/>
      <c r="H10" s="68"/>
    </row>
    <row r="11" spans="1:10" x14ac:dyDescent="0.2">
      <c r="A11" s="86"/>
      <c r="B11" s="67"/>
      <c r="C11" s="67"/>
      <c r="D11" s="85"/>
      <c r="E11" s="85"/>
      <c r="F11" s="85"/>
      <c r="G11" s="68"/>
      <c r="H11" s="68"/>
    </row>
    <row r="12" spans="1:10" x14ac:dyDescent="0.2">
      <c r="A12" s="82" t="s">
        <v>47</v>
      </c>
      <c r="B12" s="167"/>
      <c r="C12" s="167"/>
      <c r="D12" s="87"/>
      <c r="E12" s="85"/>
      <c r="F12" s="85"/>
      <c r="G12" s="68"/>
      <c r="H12" s="68"/>
    </row>
    <row r="13" spans="1:10" ht="13.5" thickBot="1" x14ac:dyDescent="0.25">
      <c r="A13" s="67"/>
      <c r="B13" s="67"/>
      <c r="C13" s="67"/>
      <c r="D13" s="68"/>
      <c r="E13" s="68"/>
      <c r="F13" s="68"/>
      <c r="G13" s="68"/>
      <c r="H13" s="68"/>
    </row>
    <row r="14" spans="1:10" x14ac:dyDescent="0.2">
      <c r="A14" s="149" t="s">
        <v>48</v>
      </c>
      <c r="B14" s="143" t="s">
        <v>49</v>
      </c>
      <c r="C14" s="144"/>
      <c r="D14" s="152" t="s">
        <v>50</v>
      </c>
      <c r="E14" s="152" t="s">
        <v>51</v>
      </c>
      <c r="F14" s="155" t="s">
        <v>52</v>
      </c>
      <c r="G14" s="152" t="s">
        <v>53</v>
      </c>
      <c r="H14" s="173" t="s">
        <v>54</v>
      </c>
      <c r="I14" s="8"/>
      <c r="J14" s="8"/>
    </row>
    <row r="15" spans="1:10" x14ac:dyDescent="0.2">
      <c r="A15" s="150"/>
      <c r="B15" s="145"/>
      <c r="C15" s="146"/>
      <c r="D15" s="153"/>
      <c r="E15" s="153"/>
      <c r="F15" s="156"/>
      <c r="G15" s="153"/>
      <c r="H15" s="174"/>
      <c r="I15" s="8"/>
      <c r="J15" s="8"/>
    </row>
    <row r="16" spans="1:10" ht="13.5" thickBot="1" x14ac:dyDescent="0.25">
      <c r="A16" s="151"/>
      <c r="B16" s="147"/>
      <c r="C16" s="148"/>
      <c r="D16" s="154"/>
      <c r="E16" s="154"/>
      <c r="F16" s="157"/>
      <c r="G16" s="154"/>
      <c r="H16" s="175"/>
      <c r="I16" s="8"/>
      <c r="J16" s="8"/>
    </row>
    <row r="17" spans="1:10" ht="17.25" customHeight="1" x14ac:dyDescent="0.2">
      <c r="A17" s="132" t="s">
        <v>55</v>
      </c>
      <c r="B17" s="163" t="s">
        <v>56</v>
      </c>
      <c r="C17" s="164"/>
      <c r="D17" s="61">
        <v>8</v>
      </c>
      <c r="E17" s="61">
        <v>280</v>
      </c>
      <c r="F17" s="88">
        <f t="shared" ref="F17:F31" si="0">D17*E17</f>
        <v>2240</v>
      </c>
      <c r="G17" s="126">
        <v>2200</v>
      </c>
      <c r="H17" s="89">
        <f t="shared" ref="H17:H31" si="1">(F17-G17)</f>
        <v>40</v>
      </c>
      <c r="I17" s="60"/>
      <c r="J17" s="25"/>
    </row>
    <row r="18" spans="1:10" ht="17.25" customHeight="1" x14ac:dyDescent="0.2">
      <c r="A18" s="62"/>
      <c r="B18" s="165"/>
      <c r="C18" s="166"/>
      <c r="D18" s="61"/>
      <c r="E18" s="61"/>
      <c r="F18" s="88">
        <f t="shared" si="0"/>
        <v>0</v>
      </c>
      <c r="G18" s="126"/>
      <c r="H18" s="89">
        <f t="shared" si="1"/>
        <v>0</v>
      </c>
      <c r="I18" s="60"/>
      <c r="J18" s="25"/>
    </row>
    <row r="19" spans="1:10" ht="17.25" customHeight="1" x14ac:dyDescent="0.2">
      <c r="A19" s="62"/>
      <c r="B19" s="165"/>
      <c r="C19" s="166"/>
      <c r="D19" s="61"/>
      <c r="E19" s="61"/>
      <c r="F19" s="88">
        <f t="shared" si="0"/>
        <v>0</v>
      </c>
      <c r="G19" s="126"/>
      <c r="H19" s="89">
        <f t="shared" si="1"/>
        <v>0</v>
      </c>
      <c r="I19" s="60"/>
      <c r="J19" s="25"/>
    </row>
    <row r="20" spans="1:10" ht="17.25" customHeight="1" x14ac:dyDescent="0.2">
      <c r="A20" s="62"/>
      <c r="B20" s="165"/>
      <c r="C20" s="166"/>
      <c r="D20" s="61"/>
      <c r="E20" s="61"/>
      <c r="F20" s="88">
        <f t="shared" si="0"/>
        <v>0</v>
      </c>
      <c r="G20" s="126"/>
      <c r="H20" s="89">
        <f t="shared" si="1"/>
        <v>0</v>
      </c>
      <c r="I20" s="60"/>
      <c r="J20" s="25"/>
    </row>
    <row r="21" spans="1:10" ht="17.25" customHeight="1" x14ac:dyDescent="0.2">
      <c r="A21" s="62"/>
      <c r="B21" s="165"/>
      <c r="C21" s="166"/>
      <c r="D21" s="61"/>
      <c r="E21" s="61"/>
      <c r="F21" s="88">
        <f t="shared" si="0"/>
        <v>0</v>
      </c>
      <c r="G21" s="126"/>
      <c r="H21" s="89">
        <f t="shared" si="1"/>
        <v>0</v>
      </c>
      <c r="I21" s="60"/>
      <c r="J21" s="25"/>
    </row>
    <row r="22" spans="1:10" ht="17.25" customHeight="1" x14ac:dyDescent="0.2">
      <c r="A22" s="62"/>
      <c r="B22" s="165"/>
      <c r="C22" s="166"/>
      <c r="D22" s="61"/>
      <c r="E22" s="61"/>
      <c r="F22" s="88">
        <f t="shared" si="0"/>
        <v>0</v>
      </c>
      <c r="G22" s="126"/>
      <c r="H22" s="89">
        <f t="shared" si="1"/>
        <v>0</v>
      </c>
      <c r="I22" s="60"/>
      <c r="J22" s="25"/>
    </row>
    <row r="23" spans="1:10" ht="17.25" customHeight="1" x14ac:dyDescent="0.2">
      <c r="A23" s="62"/>
      <c r="B23" s="165"/>
      <c r="C23" s="166"/>
      <c r="D23" s="61"/>
      <c r="E23" s="61"/>
      <c r="F23" s="88">
        <f t="shared" si="0"/>
        <v>0</v>
      </c>
      <c r="G23" s="126"/>
      <c r="H23" s="89">
        <f t="shared" si="1"/>
        <v>0</v>
      </c>
      <c r="I23" s="60"/>
      <c r="J23" s="25"/>
    </row>
    <row r="24" spans="1:10" ht="17.25" customHeight="1" x14ac:dyDescent="0.2">
      <c r="A24" s="62"/>
      <c r="B24" s="165"/>
      <c r="C24" s="166"/>
      <c r="D24" s="61"/>
      <c r="E24" s="61"/>
      <c r="F24" s="88">
        <f t="shared" si="0"/>
        <v>0</v>
      </c>
      <c r="G24" s="126"/>
      <c r="H24" s="89">
        <f t="shared" si="1"/>
        <v>0</v>
      </c>
      <c r="I24" s="60"/>
      <c r="J24" s="25"/>
    </row>
    <row r="25" spans="1:10" ht="17.25" customHeight="1" x14ac:dyDescent="0.2">
      <c r="A25" s="62"/>
      <c r="B25" s="165"/>
      <c r="C25" s="166"/>
      <c r="D25" s="61"/>
      <c r="E25" s="61"/>
      <c r="F25" s="88">
        <f t="shared" si="0"/>
        <v>0</v>
      </c>
      <c r="G25" s="126"/>
      <c r="H25" s="89">
        <f t="shared" si="1"/>
        <v>0</v>
      </c>
      <c r="I25" s="60"/>
      <c r="J25" s="25"/>
    </row>
    <row r="26" spans="1:10" ht="17.25" customHeight="1" x14ac:dyDescent="0.2">
      <c r="A26" s="62"/>
      <c r="B26" s="165"/>
      <c r="C26" s="166"/>
      <c r="D26" s="61"/>
      <c r="E26" s="61"/>
      <c r="F26" s="88">
        <f t="shared" si="0"/>
        <v>0</v>
      </c>
      <c r="G26" s="126"/>
      <c r="H26" s="89">
        <f t="shared" si="1"/>
        <v>0</v>
      </c>
      <c r="I26" s="60"/>
      <c r="J26" s="25"/>
    </row>
    <row r="27" spans="1:10" ht="17.25" customHeight="1" x14ac:dyDescent="0.2">
      <c r="A27" s="62"/>
      <c r="B27" s="165"/>
      <c r="C27" s="166"/>
      <c r="D27" s="61"/>
      <c r="E27" s="61"/>
      <c r="F27" s="88">
        <f t="shared" si="0"/>
        <v>0</v>
      </c>
      <c r="G27" s="126"/>
      <c r="H27" s="89">
        <f t="shared" si="1"/>
        <v>0</v>
      </c>
      <c r="I27" s="60"/>
      <c r="J27" s="25"/>
    </row>
    <row r="28" spans="1:10" ht="17.25" customHeight="1" x14ac:dyDescent="0.2">
      <c r="A28" s="62"/>
      <c r="B28" s="165"/>
      <c r="C28" s="166"/>
      <c r="D28" s="61"/>
      <c r="E28" s="61"/>
      <c r="F28" s="88">
        <f t="shared" si="0"/>
        <v>0</v>
      </c>
      <c r="G28" s="126"/>
      <c r="H28" s="89">
        <f t="shared" si="1"/>
        <v>0</v>
      </c>
      <c r="I28" s="60"/>
      <c r="J28" s="25"/>
    </row>
    <row r="29" spans="1:10" ht="17.25" customHeight="1" x14ac:dyDescent="0.2">
      <c r="A29" s="62"/>
      <c r="B29" s="165"/>
      <c r="C29" s="166"/>
      <c r="D29" s="61"/>
      <c r="E29" s="61"/>
      <c r="F29" s="88">
        <f t="shared" si="0"/>
        <v>0</v>
      </c>
      <c r="G29" s="126"/>
      <c r="H29" s="89">
        <f t="shared" si="1"/>
        <v>0</v>
      </c>
      <c r="I29" s="60"/>
      <c r="J29" s="25"/>
    </row>
    <row r="30" spans="1:10" ht="17.25" customHeight="1" x14ac:dyDescent="0.2">
      <c r="A30" s="62"/>
      <c r="B30" s="165"/>
      <c r="C30" s="166"/>
      <c r="D30" s="61"/>
      <c r="E30" s="61"/>
      <c r="F30" s="88">
        <f t="shared" si="0"/>
        <v>0</v>
      </c>
      <c r="G30" s="126"/>
      <c r="H30" s="89">
        <f t="shared" si="1"/>
        <v>0</v>
      </c>
      <c r="I30" s="60"/>
      <c r="J30" s="25"/>
    </row>
    <row r="31" spans="1:10" ht="17.25" customHeight="1" thickBot="1" x14ac:dyDescent="0.25">
      <c r="A31" s="63"/>
      <c r="B31" s="171"/>
      <c r="C31" s="172"/>
      <c r="D31" s="64"/>
      <c r="E31" s="64"/>
      <c r="F31" s="90">
        <f t="shared" si="0"/>
        <v>0</v>
      </c>
      <c r="G31" s="127"/>
      <c r="H31" s="91">
        <f t="shared" si="1"/>
        <v>0</v>
      </c>
      <c r="I31" s="60"/>
      <c r="J31" s="25"/>
    </row>
    <row r="32" spans="1:10" ht="13.5" thickBot="1" x14ac:dyDescent="0.25">
      <c r="A32" s="92"/>
      <c r="B32" s="93"/>
      <c r="C32" s="93"/>
      <c r="D32" s="85"/>
      <c r="E32" s="85"/>
      <c r="F32" s="85"/>
      <c r="G32" s="85"/>
      <c r="H32" s="94">
        <f>SUM(H17:H31)</f>
        <v>40</v>
      </c>
      <c r="I32" s="28"/>
    </row>
    <row r="33" spans="1:9" x14ac:dyDescent="0.2">
      <c r="A33" s="67"/>
      <c r="B33" s="67"/>
      <c r="C33" s="67"/>
      <c r="D33" s="68"/>
      <c r="E33" s="68"/>
      <c r="F33" s="68"/>
      <c r="G33" s="68"/>
      <c r="H33" s="68"/>
    </row>
    <row r="34" spans="1:9" ht="13.5" thickBot="1" x14ac:dyDescent="0.25">
      <c r="A34" s="104" t="s">
        <v>57</v>
      </c>
      <c r="B34" s="67"/>
      <c r="C34" s="95">
        <f>H32</f>
        <v>40</v>
      </c>
      <c r="D34" s="68"/>
      <c r="E34" s="68"/>
      <c r="F34" s="68"/>
      <c r="G34" s="68"/>
      <c r="H34" s="68"/>
    </row>
    <row r="35" spans="1:9" ht="16.5" thickBot="1" x14ac:dyDescent="0.3">
      <c r="A35" s="96" t="s">
        <v>26</v>
      </c>
      <c r="B35" s="67"/>
      <c r="C35" s="97">
        <f>C34/2080</f>
        <v>1.9230769230769232E-2</v>
      </c>
      <c r="D35" s="68"/>
      <c r="E35" s="168" t="s">
        <v>58</v>
      </c>
      <c r="F35" s="169"/>
      <c r="G35" s="169"/>
      <c r="H35" s="170"/>
      <c r="I35" s="55"/>
    </row>
    <row r="36" spans="1:9" ht="23.25" customHeight="1" thickBot="1" x14ac:dyDescent="0.25">
      <c r="A36" s="98"/>
      <c r="B36" s="98"/>
      <c r="C36" s="99"/>
      <c r="D36" s="68"/>
      <c r="E36" s="141" t="s">
        <v>59</v>
      </c>
      <c r="F36" s="142"/>
      <c r="G36" s="100" t="s">
        <v>60</v>
      </c>
      <c r="H36" s="100" t="s">
        <v>61</v>
      </c>
      <c r="I36" s="50"/>
    </row>
    <row r="37" spans="1:9" x14ac:dyDescent="0.2">
      <c r="A37" s="96" t="s">
        <v>28</v>
      </c>
      <c r="B37" s="67"/>
      <c r="C37" s="68"/>
      <c r="D37" s="68"/>
      <c r="E37" s="101" t="s">
        <v>62</v>
      </c>
      <c r="F37" s="52">
        <v>0</v>
      </c>
      <c r="G37" s="102" t="e">
        <f>F37/F43</f>
        <v>#DIV/0!</v>
      </c>
      <c r="H37" s="103" t="e">
        <f>G37*F46</f>
        <v>#DIV/0!</v>
      </c>
      <c r="I37" s="56"/>
    </row>
    <row r="38" spans="1:9" x14ac:dyDescent="0.2">
      <c r="A38" s="135" t="s">
        <v>63</v>
      </c>
      <c r="B38" s="136" t="s">
        <v>64</v>
      </c>
      <c r="C38" s="131">
        <v>0</v>
      </c>
      <c r="D38" s="68"/>
      <c r="E38" s="105" t="s">
        <v>65</v>
      </c>
      <c r="F38" s="53">
        <v>0</v>
      </c>
      <c r="G38" s="106" t="e">
        <f>F38/F43</f>
        <v>#DIV/0!</v>
      </c>
      <c r="H38" s="107" t="e">
        <f>G38*F46</f>
        <v>#DIV/0!</v>
      </c>
      <c r="I38" s="56"/>
    </row>
    <row r="39" spans="1:9" x14ac:dyDescent="0.2">
      <c r="A39" s="104" t="s">
        <v>66</v>
      </c>
      <c r="B39" s="138" t="s">
        <v>64</v>
      </c>
      <c r="C39" s="131">
        <v>0</v>
      </c>
      <c r="D39" s="68"/>
      <c r="E39" s="105" t="s">
        <v>67</v>
      </c>
      <c r="F39" s="53">
        <v>0</v>
      </c>
      <c r="G39" s="106" t="e">
        <f>F39/F43</f>
        <v>#DIV/0!</v>
      </c>
      <c r="H39" s="107" t="e">
        <f>G39*F46</f>
        <v>#DIV/0!</v>
      </c>
      <c r="I39" s="56"/>
    </row>
    <row r="40" spans="1:9" x14ac:dyDescent="0.2">
      <c r="A40" s="67" t="s">
        <v>33</v>
      </c>
      <c r="B40" s="67"/>
      <c r="C40" s="108">
        <f>C39/150</f>
        <v>0</v>
      </c>
      <c r="D40" s="68"/>
      <c r="E40" s="105" t="s">
        <v>68</v>
      </c>
      <c r="F40" s="53">
        <v>0</v>
      </c>
      <c r="G40" s="109" t="e">
        <f>F40/F43</f>
        <v>#DIV/0!</v>
      </c>
      <c r="H40" s="110" t="e">
        <f>G40*F46</f>
        <v>#DIV/0!</v>
      </c>
      <c r="I40" s="56"/>
    </row>
    <row r="41" spans="1:9" ht="13.5" thickBot="1" x14ac:dyDescent="0.25">
      <c r="A41" s="67" t="s">
        <v>34</v>
      </c>
      <c r="B41" s="67"/>
      <c r="C41" s="108">
        <f>C39/50</f>
        <v>0</v>
      </c>
      <c r="D41" s="68"/>
      <c r="E41" s="111" t="s">
        <v>69</v>
      </c>
      <c r="F41" s="128">
        <v>0</v>
      </c>
      <c r="G41" s="109" t="e">
        <f>F41/F43</f>
        <v>#DIV/0!</v>
      </c>
      <c r="H41" s="110" t="e">
        <f>G41*F46</f>
        <v>#DIV/0!</v>
      </c>
      <c r="I41" s="51"/>
    </row>
    <row r="42" spans="1:9" ht="13.5" thickBot="1" x14ac:dyDescent="0.25">
      <c r="A42" s="112" t="s">
        <v>70</v>
      </c>
      <c r="B42" s="113"/>
      <c r="C42" s="114" t="str">
        <f>C40&amp;"-"&amp;C41</f>
        <v>0-0</v>
      </c>
      <c r="D42" s="68"/>
      <c r="E42" s="115" t="s">
        <v>71</v>
      </c>
      <c r="F42" s="129">
        <v>0</v>
      </c>
      <c r="G42" s="116" t="e">
        <f>F42/F43</f>
        <v>#DIV/0!</v>
      </c>
      <c r="H42" s="117" t="e">
        <f>G42*F46</f>
        <v>#DIV/0!</v>
      </c>
      <c r="I42" s="57"/>
    </row>
    <row r="43" spans="1:9" ht="13.5" thickBot="1" x14ac:dyDescent="0.25">
      <c r="A43" s="67"/>
      <c r="B43" s="67"/>
      <c r="C43" s="68"/>
      <c r="D43" s="68"/>
      <c r="E43" s="118" t="s">
        <v>72</v>
      </c>
      <c r="F43" s="119">
        <f>SUM(F37:F42)</f>
        <v>0</v>
      </c>
      <c r="G43" s="85"/>
      <c r="H43" s="134"/>
      <c r="I43" s="54"/>
    </row>
    <row r="44" spans="1:9" ht="13.5" thickBot="1" x14ac:dyDescent="0.25">
      <c r="A44" s="96" t="s">
        <v>73</v>
      </c>
      <c r="B44" s="67"/>
      <c r="C44" s="114" t="str">
        <f>IF((C35+0.01)&lt;C40,"NO","SI")</f>
        <v>SI</v>
      </c>
      <c r="D44" s="68"/>
      <c r="E44" s="85"/>
      <c r="F44" s="85"/>
      <c r="G44" s="85"/>
      <c r="H44" s="120"/>
      <c r="I44" s="66"/>
    </row>
    <row r="45" spans="1:9" ht="13.5" thickBot="1" x14ac:dyDescent="0.25">
      <c r="A45" s="67"/>
      <c r="B45" s="67"/>
      <c r="C45" s="68"/>
      <c r="D45" s="68"/>
      <c r="E45" s="121" t="s">
        <v>74</v>
      </c>
      <c r="F45" s="49">
        <v>0</v>
      </c>
      <c r="G45" s="68"/>
      <c r="H45" s="75"/>
      <c r="I45" s="65"/>
    </row>
    <row r="46" spans="1:9" ht="13.5" thickBot="1" x14ac:dyDescent="0.25">
      <c r="A46" s="96" t="s">
        <v>75</v>
      </c>
      <c r="B46" s="67"/>
      <c r="C46" s="137"/>
      <c r="D46" s="68"/>
      <c r="E46" s="122" t="s">
        <v>76</v>
      </c>
      <c r="F46" s="58">
        <f>F45*3</f>
        <v>0</v>
      </c>
      <c r="G46" s="85"/>
      <c r="H46" s="120"/>
      <c r="I46" s="66"/>
    </row>
    <row r="47" spans="1:9" ht="13.5" thickBot="1" x14ac:dyDescent="0.25">
      <c r="A47" s="96" t="s">
        <v>77</v>
      </c>
      <c r="B47" s="67"/>
      <c r="C47" s="137"/>
      <c r="D47" s="68"/>
      <c r="E47" s="85"/>
      <c r="F47" s="85"/>
      <c r="G47" s="68"/>
      <c r="H47" s="75"/>
      <c r="I47" s="65"/>
    </row>
    <row r="48" spans="1:9" ht="12.75" customHeight="1" x14ac:dyDescent="0.2">
      <c r="A48" s="67"/>
      <c r="B48" s="67"/>
      <c r="C48" s="67"/>
      <c r="D48" s="68"/>
      <c r="E48" s="68"/>
      <c r="F48" s="68"/>
      <c r="G48" s="68"/>
      <c r="H48" s="75"/>
      <c r="I48" s="59"/>
    </row>
    <row r="49" spans="1:13" ht="12.75" customHeight="1" x14ac:dyDescent="0.2">
      <c r="A49" s="67"/>
      <c r="B49" s="67"/>
      <c r="C49" s="67"/>
      <c r="D49" s="68"/>
      <c r="E49" s="68"/>
      <c r="F49" s="68"/>
      <c r="G49" s="68"/>
      <c r="H49" s="75"/>
      <c r="I49" s="59"/>
    </row>
    <row r="50" spans="1:13" ht="12.75" customHeight="1" x14ac:dyDescent="0.2">
      <c r="A50" s="67"/>
      <c r="B50" s="67"/>
      <c r="C50" s="67"/>
      <c r="D50" s="68"/>
      <c r="E50" s="68"/>
      <c r="F50" s="68"/>
      <c r="G50" s="68"/>
      <c r="H50" s="75"/>
      <c r="I50" s="59"/>
    </row>
    <row r="51" spans="1:13" x14ac:dyDescent="0.2">
      <c r="A51" s="67"/>
      <c r="B51" s="67"/>
      <c r="C51" s="67"/>
      <c r="D51" s="68"/>
      <c r="E51" s="68"/>
      <c r="F51" s="68"/>
      <c r="G51" s="68"/>
      <c r="H51" s="75"/>
      <c r="I51" s="59"/>
      <c r="J51" s="59"/>
      <c r="K51" s="59"/>
      <c r="L51" s="59"/>
      <c r="M51" s="59"/>
    </row>
    <row r="52" spans="1:13" x14ac:dyDescent="0.2">
      <c r="A52" s="67"/>
      <c r="B52" s="123"/>
      <c r="C52" s="123"/>
      <c r="D52" s="68"/>
      <c r="E52" s="68"/>
      <c r="F52" s="68"/>
      <c r="G52" s="68"/>
      <c r="H52" s="75"/>
    </row>
    <row r="53" spans="1:13" x14ac:dyDescent="0.2">
      <c r="A53" s="67"/>
      <c r="B53" s="162" t="s">
        <v>78</v>
      </c>
      <c r="C53" s="162"/>
      <c r="D53" s="68"/>
      <c r="E53" s="75"/>
      <c r="F53" s="124" t="s">
        <v>79</v>
      </c>
      <c r="G53" s="68"/>
      <c r="H53" s="75"/>
    </row>
    <row r="54" spans="1:13" x14ac:dyDescent="0.2">
      <c r="A54" s="67"/>
      <c r="B54" s="67"/>
      <c r="C54" s="67"/>
      <c r="D54" s="68"/>
      <c r="E54" s="125"/>
      <c r="F54" s="68"/>
      <c r="G54" s="68"/>
      <c r="H54" s="75"/>
    </row>
    <row r="55" spans="1:13" ht="12.75" customHeight="1" x14ac:dyDescent="0.2">
      <c r="A55" s="161" t="s">
        <v>80</v>
      </c>
      <c r="B55" s="161"/>
      <c r="C55" s="161"/>
      <c r="D55" s="161"/>
      <c r="E55" s="161"/>
      <c r="F55" s="161"/>
      <c r="G55" s="161"/>
      <c r="H55" s="161"/>
    </row>
    <row r="56" spans="1:13" x14ac:dyDescent="0.2">
      <c r="A56" s="59"/>
      <c r="B56" s="59"/>
      <c r="C56" s="59"/>
      <c r="D56" s="59"/>
    </row>
  </sheetData>
  <sheetProtection algorithmName="SHA-512" hashValue="JAnyJPSUFNRY4xag+kWenkhe+40lQPaVugpmI2+s+Ios/ls3SurxcDq8wSiI6sBnlucrNSvAP7zoZ9OU9yMBCQ==" saltValue="sSuiVW3IhcfpGmDWR7CjbQ==" spinCount="100000" sheet="1" objects="1" scenarios="1"/>
  <mergeCells count="31">
    <mergeCell ref="B12:C12"/>
    <mergeCell ref="E35:H35"/>
    <mergeCell ref="B29:C29"/>
    <mergeCell ref="B30:C30"/>
    <mergeCell ref="B31:C31"/>
    <mergeCell ref="B27:C27"/>
    <mergeCell ref="B28:C28"/>
    <mergeCell ref="G14:G16"/>
    <mergeCell ref="H14:H16"/>
    <mergeCell ref="B6:C6"/>
    <mergeCell ref="B7:C7"/>
    <mergeCell ref="B8:C8"/>
    <mergeCell ref="B9:C9"/>
    <mergeCell ref="A55:H55"/>
    <mergeCell ref="B53:C53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E36:F36"/>
    <mergeCell ref="B14:C16"/>
    <mergeCell ref="A14:A16"/>
    <mergeCell ref="D14:D16"/>
    <mergeCell ref="E14:E16"/>
    <mergeCell ref="F14:F16"/>
  </mergeCells>
  <printOptions horizontalCentered="1" verticalCentered="1"/>
  <pageMargins left="0.25" right="0.25" top="0.25" bottom="0.25" header="0.5" footer="0.5"/>
  <pageSetup scale="71" orientation="landscape" r:id="rId1"/>
  <headerFooter alignWithMargins="0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Instrucciones</vt:lpstr>
      <vt:lpstr>Sheet1</vt:lpstr>
      <vt:lpstr>Instrucciones!Print_Area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 M. Santos Santi</cp:lastModifiedBy>
  <cp:revision/>
  <dcterms:created xsi:type="dcterms:W3CDTF">2018-06-25T15:00:15Z</dcterms:created>
  <dcterms:modified xsi:type="dcterms:W3CDTF">2021-09-09T19:29:22Z</dcterms:modified>
  <cp:category/>
  <cp:contentStatus/>
</cp:coreProperties>
</file>