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Calculo" sheetId="1" r:id="rId1"/>
    <sheet name="EJEMPLO" sheetId="2" r:id="rId2"/>
  </sheets>
  <definedNames>
    <definedName name="_xlnm.Print_Area" localSheetId="0">'Calculo'!$A$1:$O$53</definedName>
    <definedName name="_xlnm.Print_Area" localSheetId="1">'EJEMPLO'!$A$1:$O$46</definedName>
  </definedNames>
  <calcPr fullCalcOnLoad="1"/>
</workbook>
</file>

<file path=xl/sharedStrings.xml><?xml version="1.0" encoding="utf-8"?>
<sst xmlns="http://schemas.openxmlformats.org/spreadsheetml/2006/main" count="97" uniqueCount="45">
  <si>
    <t xml:space="preserve">A- Desayuno </t>
  </si>
  <si>
    <t>B- Almuerzo</t>
  </si>
  <si>
    <t>C- Merienda</t>
  </si>
  <si>
    <t xml:space="preserve"> = Total Estimado</t>
  </si>
  <si>
    <t>de Raciones</t>
  </si>
  <si>
    <t>Reembolso</t>
  </si>
  <si>
    <t xml:space="preserve">x Días de Operación </t>
  </si>
  <si>
    <t xml:space="preserve">Sub Total:                           </t>
  </si>
  <si>
    <t xml:space="preserve">Sub Total:    </t>
  </si>
  <si>
    <t>Estado Libre Asociado de Puerto Rico</t>
  </si>
  <si>
    <t>Departamento de Educación</t>
  </si>
  <si>
    <t xml:space="preserve">Servicio/Categoría </t>
  </si>
  <si>
    <t xml:space="preserve">Gratis              </t>
  </si>
  <si>
    <t xml:space="preserve">Reducido              </t>
  </si>
  <si>
    <t>Pagando</t>
  </si>
  <si>
    <t xml:space="preserve">Pagando </t>
  </si>
  <si>
    <t>Total Estimado de</t>
  </si>
  <si>
    <t>Preparado por:</t>
  </si>
  <si>
    <t>Nombre</t>
  </si>
  <si>
    <t>Firma</t>
  </si>
  <si>
    <t>Fecha</t>
  </si>
  <si>
    <t>Nombre de la Institucion:</t>
  </si>
  <si>
    <t xml:space="preserve"> # Contrato:</t>
  </si>
  <si>
    <t>Año Escolar 2021-2022</t>
  </si>
  <si>
    <t xml:space="preserve">Periodo que incluye el cálculo: </t>
  </si>
  <si>
    <t>JLN/ELR/Revisado/21</t>
  </si>
  <si>
    <t xml:space="preserve">Cálculo de Reembolso Estimado por Elegibilidad </t>
  </si>
  <si>
    <t>x Tasa    Reembolso</t>
  </si>
  <si>
    <t xml:space="preserve"> </t>
  </si>
  <si>
    <t>Participantes</t>
  </si>
  <si>
    <t>"commodities"</t>
  </si>
  <si>
    <t>Agencia Estatal de Servicios de Alimentos y Nutrición</t>
  </si>
  <si>
    <t>Promedio de Asistencia Diaria</t>
  </si>
  <si>
    <t xml:space="preserve"> = Estimado de Reembolsos</t>
  </si>
  <si>
    <r>
      <t xml:space="preserve">Reembolsos </t>
    </r>
    <r>
      <rPr>
        <b/>
        <sz val="10"/>
        <rFont val="Arial"/>
        <family val="2"/>
      </rPr>
      <t>(A+B+C)</t>
    </r>
  </si>
  <si>
    <t>C- Merienda en Riesgo</t>
  </si>
  <si>
    <t>D- Cena</t>
  </si>
  <si>
    <t>D- Cena en riesgo</t>
  </si>
  <si>
    <t>Costo estimado annual de alimentos/</t>
  </si>
  <si>
    <t xml:space="preserve"> # de dias abierto en el anno=</t>
  </si>
  <si>
    <t>Costo de alimento /</t>
  </si>
  <si>
    <t>Matricula=</t>
  </si>
  <si>
    <t>Costo de alimentos por nino por dia</t>
  </si>
  <si>
    <t>JLN/ELR/ARSCRevisado/23</t>
  </si>
  <si>
    <t>Año Fiscal 2023-2024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</si>
</sst>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409]dddd\,\ mmmm\ dd\,\ yyyy"/>
    <numFmt numFmtId="179" formatCode="[$-409]h:mm:ss\ AM/PM"/>
    <numFmt numFmtId="180" formatCode="_ &quot;$&quot;\ * #,##0.0_ ;_ &quot;$&quot;\ * \-#,##0.0_ ;_ &quot;$&quot;\ * &quot;-&quot;_ ;_ @_ "/>
    <numFmt numFmtId="181" formatCode="_ &quot;$&quot;\ * #,##0.00_ ;_ &quot;$&quot;\ * \-#,##0.00_ ;_ &quot;$&quot;\ * &quot;-&quot;_ ;_ @_ 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0.0"/>
    <numFmt numFmtId="186" formatCode="&quot;$&quot;#,##0.00"/>
    <numFmt numFmtId="187" formatCode="#,##0.0"/>
    <numFmt numFmtId="188" formatCode="[$-409]dddd\,\ mmmm\ d\,\ yyyy"/>
    <numFmt numFmtId="189" formatCode="_(&quot;$&quot;* #,##0.000_);_(&quot;$&quot;* \(#,##0.000\);_(&quot;$&quot;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81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183" fontId="0" fillId="0" borderId="15" xfId="42" applyNumberFormat="1" applyFont="1" applyBorder="1" applyAlignment="1">
      <alignment horizontal="right"/>
    </xf>
    <xf numFmtId="15" fontId="0" fillId="0" borderId="0" xfId="0" applyNumberFormat="1" applyAlignment="1">
      <alignment horizontal="center"/>
    </xf>
    <xf numFmtId="44" fontId="0" fillId="0" borderId="10" xfId="44" applyFont="1" applyBorder="1" applyAlignment="1">
      <alignment horizontal="center"/>
    </xf>
    <xf numFmtId="176" fontId="2" fillId="33" borderId="14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/>
    </xf>
    <xf numFmtId="169" fontId="0" fillId="3" borderId="17" xfId="0" applyNumberFormat="1" applyFill="1" applyBorder="1" applyAlignment="1">
      <alignment horizontal="right"/>
    </xf>
    <xf numFmtId="169" fontId="2" fillId="3" borderId="18" xfId="0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67" fontId="0" fillId="3" borderId="16" xfId="0" applyNumberFormat="1" applyFill="1" applyBorder="1" applyAlignment="1">
      <alignment horizontal="right"/>
    </xf>
    <xf numFmtId="0" fontId="0" fillId="34" borderId="18" xfId="0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44" fontId="2" fillId="35" borderId="19" xfId="44" applyFont="1" applyFill="1" applyBorder="1" applyAlignment="1">
      <alignment/>
    </xf>
    <xf numFmtId="183" fontId="2" fillId="35" borderId="20" xfId="42" applyNumberFormat="1" applyFont="1" applyFill="1" applyBorder="1" applyAlignment="1">
      <alignment horizontal="center"/>
    </xf>
    <xf numFmtId="181" fontId="2" fillId="35" borderId="19" xfId="0" applyNumberFormat="1" applyFont="1" applyFill="1" applyBorder="1" applyAlignment="1">
      <alignment horizontal="right"/>
    </xf>
    <xf numFmtId="10" fontId="0" fillId="34" borderId="18" xfId="57" applyNumberFormat="1" applyFont="1" applyFill="1" applyBorder="1" applyAlignment="1">
      <alignment horizontal="center"/>
    </xf>
    <xf numFmtId="183" fontId="0" fillId="35" borderId="20" xfId="42" applyNumberFormat="1" applyFont="1" applyFill="1" applyBorder="1" applyAlignment="1">
      <alignment/>
    </xf>
    <xf numFmtId="44" fontId="0" fillId="35" borderId="19" xfId="0" applyNumberFormat="1" applyFill="1" applyBorder="1" applyAlignment="1">
      <alignment/>
    </xf>
    <xf numFmtId="0" fontId="0" fillId="0" borderId="10" xfId="0" applyFont="1" applyBorder="1" applyAlignment="1">
      <alignment/>
    </xf>
    <xf numFmtId="10" fontId="0" fillId="0" borderId="17" xfId="57" applyNumberFormat="1" applyFont="1" applyBorder="1" applyAlignment="1" applyProtection="1">
      <alignment horizontal="center"/>
      <protection locked="0"/>
    </xf>
    <xf numFmtId="10" fontId="0" fillId="0" borderId="17" xfId="0" applyNumberFormat="1" applyBorder="1" applyAlignment="1" applyProtection="1">
      <alignment horizontal="center" vertical="center"/>
      <protection locked="0"/>
    </xf>
    <xf numFmtId="44" fontId="0" fillId="0" borderId="14" xfId="44" applyFont="1" applyBorder="1" applyAlignment="1">
      <alignment horizontal="center"/>
    </xf>
    <xf numFmtId="0" fontId="0" fillId="34" borderId="16" xfId="0" applyFill="1" applyBorder="1" applyAlignment="1">
      <alignment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3" fontId="0" fillId="36" borderId="16" xfId="0" applyNumberForma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3" fontId="0" fillId="36" borderId="21" xfId="0" applyNumberForma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6" xfId="0" applyFill="1" applyBorder="1" applyAlignment="1">
      <alignment horizontal="right"/>
    </xf>
    <xf numFmtId="10" fontId="0" fillId="36" borderId="16" xfId="57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14" xfId="0" applyFont="1" applyFill="1" applyBorder="1" applyAlignment="1">
      <alignment horizontal="center"/>
    </xf>
    <xf numFmtId="44" fontId="0" fillId="0" borderId="22" xfId="44" applyFont="1" applyBorder="1" applyAlignment="1">
      <alignment/>
    </xf>
    <xf numFmtId="44" fontId="0" fillId="34" borderId="22" xfId="44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6" borderId="21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0" fontId="0" fillId="0" borderId="17" xfId="57" applyNumberFormat="1" applyFont="1" applyBorder="1" applyAlignment="1" applyProtection="1">
      <alignment horizontal="center"/>
      <protection locked="0"/>
    </xf>
    <xf numFmtId="0" fontId="0" fillId="34" borderId="22" xfId="0" applyFill="1" applyBorder="1" applyAlignment="1">
      <alignment/>
    </xf>
    <xf numFmtId="169" fontId="0" fillId="17" borderId="17" xfId="0" applyNumberFormat="1" applyFill="1" applyBorder="1" applyAlignment="1">
      <alignment horizontal="right"/>
    </xf>
    <xf numFmtId="0" fontId="0" fillId="17" borderId="15" xfId="0" applyFill="1" applyBorder="1" applyAlignment="1" applyProtection="1">
      <alignment horizontal="center"/>
      <protection locked="0"/>
    </xf>
    <xf numFmtId="183" fontId="0" fillId="17" borderId="15" xfId="42" applyNumberFormat="1" applyFont="1" applyFill="1" applyBorder="1" applyAlignment="1">
      <alignment horizontal="right"/>
    </xf>
    <xf numFmtId="189" fontId="0" fillId="17" borderId="10" xfId="44" applyNumberFormat="1" applyFont="1" applyFill="1" applyBorder="1" applyAlignment="1">
      <alignment horizontal="center"/>
    </xf>
    <xf numFmtId="44" fontId="0" fillId="17" borderId="10" xfId="44" applyFont="1" applyFill="1" applyBorder="1" applyAlignment="1">
      <alignment horizontal="center"/>
    </xf>
    <xf numFmtId="0" fontId="2" fillId="17" borderId="10" xfId="0" applyFont="1" applyFill="1" applyBorder="1" applyAlignment="1" quotePrefix="1">
      <alignment/>
    </xf>
    <xf numFmtId="0" fontId="0" fillId="0" borderId="15" xfId="0" applyFont="1" applyBorder="1" applyAlignment="1" applyProtection="1">
      <alignment horizontal="center"/>
      <protection locked="0"/>
    </xf>
    <xf numFmtId="10" fontId="0" fillId="17" borderId="17" xfId="57" applyNumberFormat="1" applyFont="1" applyFill="1" applyBorder="1" applyAlignment="1" applyProtection="1">
      <alignment horizontal="center"/>
      <protection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34" borderId="15" xfId="0" applyFill="1" applyBorder="1" applyAlignment="1" applyProtection="1">
      <alignment horizontal="center"/>
      <protection locked="0"/>
    </xf>
    <xf numFmtId="44" fontId="0" fillId="34" borderId="17" xfId="44" applyFont="1" applyFill="1" applyBorder="1" applyAlignment="1">
      <alignment/>
    </xf>
    <xf numFmtId="44" fontId="0" fillId="34" borderId="22" xfId="44" applyFont="1" applyFill="1" applyBorder="1" applyAlignment="1">
      <alignment/>
    </xf>
    <xf numFmtId="44" fontId="0" fillId="0" borderId="17" xfId="44" applyFont="1" applyBorder="1" applyAlignment="1" applyProtection="1">
      <alignment/>
      <protection/>
    </xf>
    <xf numFmtId="44" fontId="0" fillId="0" borderId="22" xfId="44" applyFont="1" applyBorder="1" applyAlignment="1" applyProtection="1">
      <alignment/>
      <protection/>
    </xf>
    <xf numFmtId="0" fontId="2" fillId="35" borderId="13" xfId="0" applyFont="1" applyFill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44" fontId="0" fillId="34" borderId="17" xfId="44" applyFont="1" applyFill="1" applyBorder="1" applyAlignment="1">
      <alignment/>
    </xf>
    <xf numFmtId="44" fontId="0" fillId="0" borderId="17" xfId="44" applyFont="1" applyFill="1" applyBorder="1" applyAlignment="1">
      <alignment/>
    </xf>
    <xf numFmtId="44" fontId="0" fillId="34" borderId="13" xfId="0" applyNumberFormat="1" applyFill="1" applyBorder="1" applyAlignment="1">
      <alignment/>
    </xf>
    <xf numFmtId="169" fontId="2" fillId="3" borderId="0" xfId="0" applyNumberFormat="1" applyFont="1" applyFill="1" applyBorder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44" fontId="0" fillId="0" borderId="10" xfId="44" applyFont="1" applyFill="1" applyBorder="1" applyAlignment="1">
      <alignment/>
    </xf>
    <xf numFmtId="44" fontId="0" fillId="0" borderId="14" xfId="44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44" fontId="0" fillId="34" borderId="10" xfId="0" applyNumberFormat="1" applyFill="1" applyBorder="1" applyAlignment="1">
      <alignment/>
    </xf>
    <xf numFmtId="0" fontId="0" fillId="34" borderId="17" xfId="0" applyFill="1" applyBorder="1" applyAlignment="1">
      <alignment/>
    </xf>
    <xf numFmtId="169" fontId="0" fillId="34" borderId="17" xfId="0" applyNumberForma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169" fontId="2" fillId="34" borderId="16" xfId="0" applyNumberFormat="1" applyFont="1" applyFill="1" applyBorder="1" applyAlignment="1">
      <alignment horizontal="right"/>
    </xf>
    <xf numFmtId="169" fontId="2" fillId="34" borderId="0" xfId="0" applyNumberFormat="1" applyFont="1" applyFill="1" applyBorder="1" applyAlignment="1">
      <alignment horizontal="right"/>
    </xf>
    <xf numFmtId="44" fontId="0" fillId="35" borderId="10" xfId="44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/>
    </xf>
    <xf numFmtId="44" fontId="0" fillId="3" borderId="13" xfId="44" applyFont="1" applyFill="1" applyBorder="1" applyAlignment="1">
      <alignment horizontal="right"/>
    </xf>
    <xf numFmtId="0" fontId="0" fillId="36" borderId="17" xfId="0" applyFill="1" applyBorder="1" applyAlignment="1">
      <alignment horizontal="center"/>
    </xf>
    <xf numFmtId="10" fontId="0" fillId="34" borderId="17" xfId="0" applyNumberForma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>
      <alignment horizontal="center" vertical="center"/>
    </xf>
    <xf numFmtId="183" fontId="0" fillId="0" borderId="15" xfId="42" applyNumberFormat="1" applyFont="1" applyBorder="1" applyAlignment="1">
      <alignment horizontal="center"/>
    </xf>
    <xf numFmtId="183" fontId="0" fillId="17" borderId="15" xfId="42" applyNumberFormat="1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83" fontId="0" fillId="34" borderId="15" xfId="42" applyNumberFormat="1" applyFont="1" applyFill="1" applyBorder="1" applyAlignment="1">
      <alignment horizontal="center"/>
    </xf>
    <xf numFmtId="183" fontId="0" fillId="0" borderId="15" xfId="42" applyNumberFormat="1" applyFont="1" applyBorder="1" applyAlignment="1" applyProtection="1">
      <alignment horizontal="center"/>
      <protection/>
    </xf>
    <xf numFmtId="183" fontId="0" fillId="35" borderId="20" xfId="42" applyNumberFormat="1" applyFont="1" applyFill="1" applyBorder="1" applyAlignment="1">
      <alignment horizontal="center"/>
    </xf>
    <xf numFmtId="183" fontId="0" fillId="34" borderId="21" xfId="42" applyNumberFormat="1" applyFont="1" applyFill="1" applyBorder="1" applyAlignment="1">
      <alignment horizontal="center"/>
    </xf>
    <xf numFmtId="183" fontId="0" fillId="0" borderId="10" xfId="42" applyNumberFormat="1" applyFont="1" applyFill="1" applyBorder="1" applyAlignment="1">
      <alignment horizontal="center"/>
    </xf>
    <xf numFmtId="183" fontId="0" fillId="34" borderId="15" xfId="42" applyNumberFormat="1" applyFont="1" applyFill="1" applyBorder="1" applyAlignment="1">
      <alignment horizontal="center"/>
    </xf>
    <xf numFmtId="183" fontId="0" fillId="0" borderId="15" xfId="42" applyNumberFormat="1" applyFont="1" applyFill="1" applyBorder="1" applyAlignment="1">
      <alignment horizontal="center"/>
    </xf>
    <xf numFmtId="183" fontId="0" fillId="35" borderId="15" xfId="0" applyNumberForma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85725</xdr:rowOff>
    </xdr:from>
    <xdr:to>
      <xdr:col>4</xdr:col>
      <xdr:colOff>0</xdr:colOff>
      <xdr:row>3</xdr:row>
      <xdr:rowOff>19050</xdr:rowOff>
    </xdr:to>
    <xdr:pic>
      <xdr:nvPicPr>
        <xdr:cNvPr id="1" name="Picture 2" descr="logo 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57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46</xdr:row>
      <xdr:rowOff>85725</xdr:rowOff>
    </xdr:from>
    <xdr:to>
      <xdr:col>3</xdr:col>
      <xdr:colOff>152400</xdr:colOff>
      <xdr:row>46</xdr:row>
      <xdr:rowOff>295275</xdr:rowOff>
    </xdr:to>
    <xdr:sp>
      <xdr:nvSpPr>
        <xdr:cNvPr id="2" name="Division Sign 20"/>
        <xdr:cNvSpPr>
          <a:spLocks/>
        </xdr:cNvSpPr>
      </xdr:nvSpPr>
      <xdr:spPr>
        <a:xfrm>
          <a:off x="4143375" y="8067675"/>
          <a:ext cx="285750" cy="209550"/>
        </a:xfrm>
        <a:custGeom>
          <a:pathLst>
            <a:path h="214312" w="285752">
              <a:moveTo>
                <a:pt x="142876" y="25267"/>
              </a:moveTo>
              <a:cubicBezTo>
                <a:pt x="156795" y="25267"/>
                <a:pt x="168079" y="36551"/>
                <a:pt x="168079" y="50470"/>
              </a:cubicBezTo>
              <a:cubicBezTo>
                <a:pt x="168079" y="64389"/>
                <a:pt x="156795" y="75673"/>
                <a:pt x="142876" y="75673"/>
              </a:cubicBezTo>
              <a:cubicBezTo>
                <a:pt x="128957" y="75673"/>
                <a:pt x="117673" y="64389"/>
                <a:pt x="117673" y="50470"/>
              </a:cubicBezTo>
              <a:cubicBezTo>
                <a:pt x="117673" y="36551"/>
                <a:pt x="128957" y="25267"/>
                <a:pt x="142876" y="25267"/>
              </a:cubicBezTo>
              <a:close/>
              <a:moveTo>
                <a:pt x="142876" y="25267"/>
              </a:moveTo>
              <a:cubicBezTo>
                <a:pt x="142876" y="189045"/>
                <a:pt x="128957" y="189045"/>
                <a:pt x="117673" y="177761"/>
              </a:cubicBezTo>
              <a:cubicBezTo>
                <a:pt x="117673" y="163842"/>
                <a:pt x="117673" y="149923"/>
                <a:pt x="128957" y="138639"/>
              </a:cubicBezTo>
              <a:cubicBezTo>
                <a:pt x="142876" y="138639"/>
                <a:pt x="156795" y="138639"/>
                <a:pt x="168079" y="149923"/>
              </a:cubicBezTo>
              <a:cubicBezTo>
                <a:pt x="168079" y="163842"/>
                <a:pt x="168079" y="177761"/>
                <a:pt x="156795" y="189045"/>
              </a:cubicBezTo>
              <a:close/>
              <a:moveTo>
                <a:pt x="156795" y="189045"/>
              </a:moveTo>
              <a:lnTo>
                <a:pt x="142876" y="189045"/>
              </a:lnTo>
              <a:lnTo>
                <a:pt x="37876" y="81953"/>
              </a:lnTo>
              <a:lnTo>
                <a:pt x="247876" y="81953"/>
              </a:lnTo>
              <a:lnTo>
                <a:pt x="247876" y="132359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1285875</xdr:colOff>
      <xdr:row>46</xdr:row>
      <xdr:rowOff>66675</xdr:rowOff>
    </xdr:from>
    <xdr:to>
      <xdr:col>6</xdr:col>
      <xdr:colOff>161925</xdr:colOff>
      <xdr:row>46</xdr:row>
      <xdr:rowOff>276225</xdr:rowOff>
    </xdr:to>
    <xdr:sp>
      <xdr:nvSpPr>
        <xdr:cNvPr id="3" name="Equals 23"/>
        <xdr:cNvSpPr>
          <a:spLocks/>
        </xdr:cNvSpPr>
      </xdr:nvSpPr>
      <xdr:spPr>
        <a:xfrm>
          <a:off x="7324725" y="8048625"/>
          <a:ext cx="266700" cy="209550"/>
        </a:xfrm>
        <a:custGeom>
          <a:pathLst>
            <a:path h="202406" w="273844">
              <a:moveTo>
                <a:pt x="36298" y="41696"/>
              </a:moveTo>
              <a:lnTo>
                <a:pt x="237546" y="41696"/>
              </a:lnTo>
              <a:lnTo>
                <a:pt x="237546" y="89302"/>
              </a:lnTo>
              <a:lnTo>
                <a:pt x="36298" y="89302"/>
              </a:lnTo>
              <a:lnTo>
                <a:pt x="36298" y="41696"/>
              </a:lnTo>
              <a:close/>
              <a:moveTo>
                <a:pt x="36298" y="41696"/>
              </a:moveTo>
              <a:lnTo>
                <a:pt x="36298" y="113104"/>
              </a:lnTo>
              <a:lnTo>
                <a:pt x="237546" y="113104"/>
              </a:lnTo>
              <a:lnTo>
                <a:pt x="237546" y="160710"/>
              </a:lnTo>
              <a:lnTo>
                <a:pt x="36298" y="160710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276225</xdr:colOff>
      <xdr:row>47</xdr:row>
      <xdr:rowOff>28575</xdr:rowOff>
    </xdr:to>
    <xdr:sp>
      <xdr:nvSpPr>
        <xdr:cNvPr id="4" name="Division Sign 24"/>
        <xdr:cNvSpPr>
          <a:spLocks/>
        </xdr:cNvSpPr>
      </xdr:nvSpPr>
      <xdr:spPr>
        <a:xfrm>
          <a:off x="6029325" y="8105775"/>
          <a:ext cx="285750" cy="219075"/>
        </a:xfrm>
        <a:custGeom>
          <a:pathLst>
            <a:path h="214312" w="285752">
              <a:moveTo>
                <a:pt x="142876" y="25267"/>
              </a:moveTo>
              <a:cubicBezTo>
                <a:pt x="156795" y="25267"/>
                <a:pt x="168079" y="36551"/>
                <a:pt x="168079" y="50470"/>
              </a:cubicBezTo>
              <a:cubicBezTo>
                <a:pt x="168079" y="64389"/>
                <a:pt x="156795" y="75673"/>
                <a:pt x="142876" y="75673"/>
              </a:cubicBezTo>
              <a:cubicBezTo>
                <a:pt x="128957" y="75673"/>
                <a:pt x="117673" y="64389"/>
                <a:pt x="117673" y="50470"/>
              </a:cubicBezTo>
              <a:cubicBezTo>
                <a:pt x="117673" y="36551"/>
                <a:pt x="128957" y="25267"/>
                <a:pt x="142876" y="25267"/>
              </a:cubicBezTo>
              <a:close/>
              <a:moveTo>
                <a:pt x="142876" y="25267"/>
              </a:moveTo>
              <a:cubicBezTo>
                <a:pt x="142876" y="189045"/>
                <a:pt x="128957" y="189045"/>
                <a:pt x="117673" y="177761"/>
              </a:cubicBezTo>
              <a:cubicBezTo>
                <a:pt x="117673" y="163842"/>
                <a:pt x="117673" y="149923"/>
                <a:pt x="128957" y="138639"/>
              </a:cubicBezTo>
              <a:cubicBezTo>
                <a:pt x="142876" y="138639"/>
                <a:pt x="156795" y="138639"/>
                <a:pt x="168079" y="149923"/>
              </a:cubicBezTo>
              <a:cubicBezTo>
                <a:pt x="168079" y="163842"/>
                <a:pt x="168079" y="177761"/>
                <a:pt x="156795" y="189045"/>
              </a:cubicBezTo>
              <a:close/>
              <a:moveTo>
                <a:pt x="156795" y="189045"/>
              </a:moveTo>
              <a:lnTo>
                <a:pt x="142876" y="189045"/>
              </a:lnTo>
              <a:lnTo>
                <a:pt x="37876" y="81953"/>
              </a:lnTo>
              <a:lnTo>
                <a:pt x="247876" y="81953"/>
              </a:lnTo>
              <a:lnTo>
                <a:pt x="247876" y="132359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46</xdr:row>
      <xdr:rowOff>114300</xdr:rowOff>
    </xdr:from>
    <xdr:to>
      <xdr:col>4</xdr:col>
      <xdr:colOff>200025</xdr:colOff>
      <xdr:row>47</xdr:row>
      <xdr:rowOff>9525</xdr:rowOff>
    </xdr:to>
    <xdr:sp>
      <xdr:nvSpPr>
        <xdr:cNvPr id="5" name="Equals 25"/>
        <xdr:cNvSpPr>
          <a:spLocks/>
        </xdr:cNvSpPr>
      </xdr:nvSpPr>
      <xdr:spPr>
        <a:xfrm>
          <a:off x="5191125" y="8096250"/>
          <a:ext cx="285750" cy="209550"/>
        </a:xfrm>
        <a:custGeom>
          <a:pathLst>
            <a:path h="202406" w="285750">
              <a:moveTo>
                <a:pt x="37876" y="41696"/>
              </a:moveTo>
              <a:lnTo>
                <a:pt x="247874" y="41696"/>
              </a:lnTo>
              <a:lnTo>
                <a:pt x="247874" y="89302"/>
              </a:lnTo>
              <a:lnTo>
                <a:pt x="37876" y="89302"/>
              </a:lnTo>
              <a:lnTo>
                <a:pt x="37876" y="41696"/>
              </a:lnTo>
              <a:close/>
              <a:moveTo>
                <a:pt x="37876" y="41696"/>
              </a:moveTo>
              <a:lnTo>
                <a:pt x="37876" y="113104"/>
              </a:lnTo>
              <a:lnTo>
                <a:pt x="247874" y="113104"/>
              </a:lnTo>
              <a:lnTo>
                <a:pt x="247874" y="160710"/>
              </a:lnTo>
              <a:lnTo>
                <a:pt x="37876" y="160710"/>
              </a:lnTo>
              <a:close/>
            </a:path>
          </a:pathLst>
        </a:custGeom>
        <a:solidFill>
          <a:srgbClr val="0000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47</xdr:row>
      <xdr:rowOff>9525</xdr:rowOff>
    </xdr:from>
    <xdr:to>
      <xdr:col>2</xdr:col>
      <xdr:colOff>1143000</xdr:colOff>
      <xdr:row>47</xdr:row>
      <xdr:rowOff>9525</xdr:rowOff>
    </xdr:to>
    <xdr:sp>
      <xdr:nvSpPr>
        <xdr:cNvPr id="6" name="Straight Connector 2"/>
        <xdr:cNvSpPr>
          <a:spLocks/>
        </xdr:cNvSpPr>
      </xdr:nvSpPr>
      <xdr:spPr>
        <a:xfrm>
          <a:off x="3143250" y="83058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47</xdr:row>
      <xdr:rowOff>9525</xdr:rowOff>
    </xdr:from>
    <xdr:to>
      <xdr:col>3</xdr:col>
      <xdr:colOff>866775</xdr:colOff>
      <xdr:row>47</xdr:row>
      <xdr:rowOff>9525</xdr:rowOff>
    </xdr:to>
    <xdr:sp>
      <xdr:nvSpPr>
        <xdr:cNvPr id="7" name="Straight Connector 4"/>
        <xdr:cNvSpPr>
          <a:spLocks/>
        </xdr:cNvSpPr>
      </xdr:nvSpPr>
      <xdr:spPr>
        <a:xfrm>
          <a:off x="4343400" y="83058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47</xdr:row>
      <xdr:rowOff>19050</xdr:rowOff>
    </xdr:from>
    <xdr:to>
      <xdr:col>4</xdr:col>
      <xdr:colOff>685800</xdr:colOff>
      <xdr:row>47</xdr:row>
      <xdr:rowOff>19050</xdr:rowOff>
    </xdr:to>
    <xdr:sp>
      <xdr:nvSpPr>
        <xdr:cNvPr id="8" name="Straight Connector 8"/>
        <xdr:cNvSpPr>
          <a:spLocks/>
        </xdr:cNvSpPr>
      </xdr:nvSpPr>
      <xdr:spPr>
        <a:xfrm>
          <a:off x="5381625" y="8315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47</xdr:row>
      <xdr:rowOff>0</xdr:rowOff>
    </xdr:from>
    <xdr:to>
      <xdr:col>5</xdr:col>
      <xdr:colOff>1295400</xdr:colOff>
      <xdr:row>47</xdr:row>
      <xdr:rowOff>0</xdr:rowOff>
    </xdr:to>
    <xdr:sp>
      <xdr:nvSpPr>
        <xdr:cNvPr id="9" name="Straight Connector 10"/>
        <xdr:cNvSpPr>
          <a:spLocks/>
        </xdr:cNvSpPr>
      </xdr:nvSpPr>
      <xdr:spPr>
        <a:xfrm>
          <a:off x="6362700" y="829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47</xdr:row>
      <xdr:rowOff>0</xdr:rowOff>
    </xdr:from>
    <xdr:to>
      <xdr:col>6</xdr:col>
      <xdr:colOff>1343025</xdr:colOff>
      <xdr:row>47</xdr:row>
      <xdr:rowOff>0</xdr:rowOff>
    </xdr:to>
    <xdr:sp>
      <xdr:nvSpPr>
        <xdr:cNvPr id="10" name="Straight Connector 12"/>
        <xdr:cNvSpPr>
          <a:spLocks/>
        </xdr:cNvSpPr>
      </xdr:nvSpPr>
      <xdr:spPr>
        <a:xfrm>
          <a:off x="7686675" y="82962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85725</xdr:rowOff>
    </xdr:from>
    <xdr:to>
      <xdr:col>4</xdr:col>
      <xdr:colOff>0</xdr:colOff>
      <xdr:row>3</xdr:row>
      <xdr:rowOff>19050</xdr:rowOff>
    </xdr:to>
    <xdr:pic>
      <xdr:nvPicPr>
        <xdr:cNvPr id="1" name="Picture 2" descr="logo 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57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P53"/>
  <sheetViews>
    <sheetView tabSelected="1" zoomScale="80" zoomScaleNormal="80" zoomScaleSheetLayoutView="98" workbookViewId="0" topLeftCell="A1">
      <selection activeCell="F13" sqref="F13"/>
    </sheetView>
  </sheetViews>
  <sheetFormatPr defaultColWidth="9.140625" defaultRowHeight="12.75"/>
  <cols>
    <col min="1" max="1" width="32.28125" style="0" customWidth="1"/>
    <col min="2" max="2" width="13.57421875" style="0" customWidth="1"/>
    <col min="3" max="3" width="18.28125" style="0" customWidth="1"/>
    <col min="4" max="4" width="15.00390625" style="0" customWidth="1"/>
    <col min="5" max="5" width="11.421875" style="0" customWidth="1"/>
    <col min="6" max="6" width="20.8515625" style="0" customWidth="1"/>
    <col min="7" max="7" width="22.140625" style="0" bestFit="1" customWidth="1"/>
    <col min="8" max="8" width="16.140625" style="0" customWidth="1"/>
  </cols>
  <sheetData>
    <row r="4" spans="1:8" ht="12.75">
      <c r="A4" s="146" t="s">
        <v>9</v>
      </c>
      <c r="B4" s="146"/>
      <c r="C4" s="146"/>
      <c r="D4" s="146"/>
      <c r="E4" s="146"/>
      <c r="F4" s="146"/>
      <c r="G4" s="146"/>
      <c r="H4" s="146"/>
    </row>
    <row r="5" spans="1:8" ht="12.75">
      <c r="A5" s="146" t="s">
        <v>10</v>
      </c>
      <c r="B5" s="146"/>
      <c r="C5" s="146"/>
      <c r="D5" s="146"/>
      <c r="E5" s="146"/>
      <c r="F5" s="146"/>
      <c r="G5" s="146"/>
      <c r="H5" s="146"/>
    </row>
    <row r="6" spans="1:8" ht="12.75">
      <c r="A6" s="146" t="s">
        <v>31</v>
      </c>
      <c r="B6" s="146"/>
      <c r="C6" s="146"/>
      <c r="D6" s="146"/>
      <c r="E6" s="146"/>
      <c r="F6" s="146"/>
      <c r="G6" s="146"/>
      <c r="H6" s="146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8">
      <c r="A8" s="147" t="s">
        <v>26</v>
      </c>
      <c r="B8" s="147"/>
      <c r="C8" s="147"/>
      <c r="D8" s="147"/>
      <c r="E8" s="147"/>
      <c r="F8" s="147"/>
      <c r="G8" s="147"/>
      <c r="H8" s="147"/>
    </row>
    <row r="10" spans="1:8" ht="15.75">
      <c r="A10" s="148" t="s">
        <v>44</v>
      </c>
      <c r="B10" s="148"/>
      <c r="C10" s="148"/>
      <c r="D10" s="148"/>
      <c r="E10" s="148"/>
      <c r="F10" s="148"/>
      <c r="G10" s="148"/>
      <c r="H10" s="148"/>
    </row>
    <row r="11" spans="1:3" ht="12.75">
      <c r="A11" s="2"/>
      <c r="B11" s="2"/>
      <c r="C11" s="1"/>
    </row>
    <row r="12" spans="1:4" ht="12.75">
      <c r="A12" s="11" t="s">
        <v>22</v>
      </c>
      <c r="B12" s="77"/>
      <c r="C12" s="1"/>
      <c r="D12" s="1"/>
    </row>
    <row r="13" spans="1:4" ht="12.75">
      <c r="A13" s="2"/>
      <c r="B13" s="2"/>
      <c r="C13" s="3"/>
      <c r="D13" s="1"/>
    </row>
    <row r="14" spans="1:8" ht="20.25">
      <c r="A14" s="11" t="s">
        <v>21</v>
      </c>
      <c r="B14" s="149"/>
      <c r="C14" s="149"/>
      <c r="D14" s="149"/>
      <c r="E14" s="136" t="s">
        <v>24</v>
      </c>
      <c r="F14" s="136"/>
      <c r="G14" s="137"/>
      <c r="H14" s="137"/>
    </row>
    <row r="15" spans="1:4" ht="12.75">
      <c r="A15" s="2"/>
      <c r="B15" s="2"/>
      <c r="C15" s="1"/>
      <c r="D15" s="1"/>
    </row>
    <row r="16" spans="1:8" ht="13.5" customHeight="1">
      <c r="A16" s="7"/>
      <c r="B16" s="7"/>
      <c r="C16" s="7"/>
      <c r="D16" s="6" t="s">
        <v>3</v>
      </c>
      <c r="E16" s="138" t="s">
        <v>27</v>
      </c>
      <c r="F16" s="23" t="s">
        <v>3</v>
      </c>
      <c r="G16" s="140" t="s">
        <v>32</v>
      </c>
      <c r="H16" s="142" t="s">
        <v>33</v>
      </c>
    </row>
    <row r="17" spans="1:8" ht="25.5" customHeight="1">
      <c r="A17" s="13" t="s">
        <v>11</v>
      </c>
      <c r="B17" s="14" t="s">
        <v>29</v>
      </c>
      <c r="C17" s="5" t="s">
        <v>6</v>
      </c>
      <c r="D17" s="5" t="s">
        <v>4</v>
      </c>
      <c r="E17" s="139"/>
      <c r="F17" s="8" t="s">
        <v>5</v>
      </c>
      <c r="G17" s="141"/>
      <c r="H17" s="143"/>
    </row>
    <row r="18" spans="1:8" ht="12.75">
      <c r="A18" s="12" t="s">
        <v>0</v>
      </c>
      <c r="B18" s="43"/>
      <c r="C18" s="44"/>
      <c r="D18" s="45"/>
      <c r="E18" s="46"/>
      <c r="F18" s="47"/>
      <c r="G18" s="48"/>
      <c r="H18" s="101"/>
    </row>
    <row r="19" spans="1:16" ht="12.75">
      <c r="A19" s="4" t="s">
        <v>12</v>
      </c>
      <c r="B19" s="62"/>
      <c r="C19" s="62"/>
      <c r="D19" s="112">
        <f>B19*C19</f>
        <v>0</v>
      </c>
      <c r="E19" s="21">
        <v>1.97</v>
      </c>
      <c r="F19" s="17">
        <f>D19*E19</f>
        <v>0</v>
      </c>
      <c r="G19" s="67"/>
      <c r="H19" s="25">
        <f>F19*G19</f>
        <v>0</v>
      </c>
      <c r="P19" s="18" t="s">
        <v>28</v>
      </c>
    </row>
    <row r="20" spans="1:8" ht="12.75">
      <c r="A20" s="4" t="s">
        <v>13</v>
      </c>
      <c r="B20" s="62"/>
      <c r="C20" s="62"/>
      <c r="D20" s="112">
        <f>B20*C20</f>
        <v>0</v>
      </c>
      <c r="E20" s="21">
        <v>1.67</v>
      </c>
      <c r="F20" s="17">
        <f>D20*E20</f>
        <v>0</v>
      </c>
      <c r="G20" s="39"/>
      <c r="H20" s="25">
        <f>F20*G20</f>
        <v>0</v>
      </c>
    </row>
    <row r="21" spans="1:8" ht="12.75">
      <c r="A21" s="4" t="s">
        <v>14</v>
      </c>
      <c r="B21" s="62"/>
      <c r="C21" s="62"/>
      <c r="D21" s="112">
        <f>B21*C21</f>
        <v>0</v>
      </c>
      <c r="E21" s="41">
        <v>0.33</v>
      </c>
      <c r="F21" s="17">
        <f>D21*E21</f>
        <v>0</v>
      </c>
      <c r="G21" s="39"/>
      <c r="H21" s="25">
        <f>F21*G21</f>
        <v>0</v>
      </c>
    </row>
    <row r="22" spans="1:8" ht="12.75">
      <c r="A22" s="30" t="s">
        <v>7</v>
      </c>
      <c r="B22" s="31">
        <f>SUM(B19:B21)</f>
        <v>0</v>
      </c>
      <c r="C22" s="63"/>
      <c r="D22" s="33">
        <f>SUM(D19:D21)</f>
        <v>0</v>
      </c>
      <c r="E22" s="42"/>
      <c r="F22" s="34">
        <f>SUM(F19:F21)</f>
        <v>0</v>
      </c>
      <c r="G22" s="35"/>
      <c r="H22" s="26">
        <f>SUM(H19:H21)</f>
        <v>0</v>
      </c>
    </row>
    <row r="23" spans="1:8" ht="12.75">
      <c r="A23" s="9" t="s">
        <v>1</v>
      </c>
      <c r="B23" s="49"/>
      <c r="C23" s="64"/>
      <c r="D23" s="50"/>
      <c r="E23" s="51"/>
      <c r="F23" s="52"/>
      <c r="G23" s="53"/>
      <c r="H23" s="103"/>
    </row>
    <row r="24" spans="1:8" ht="12.75">
      <c r="A24" s="4" t="s">
        <v>12</v>
      </c>
      <c r="B24" s="62"/>
      <c r="C24" s="62"/>
      <c r="D24" s="112">
        <f>B24*C24</f>
        <v>0</v>
      </c>
      <c r="E24" s="21">
        <v>3.66</v>
      </c>
      <c r="F24" s="21">
        <f>D24*E24</f>
        <v>0</v>
      </c>
      <c r="G24" s="39"/>
      <c r="H24" s="25">
        <f>F24*G24</f>
        <v>0</v>
      </c>
    </row>
    <row r="25" spans="1:8" ht="12.75">
      <c r="A25" s="4" t="s">
        <v>13</v>
      </c>
      <c r="B25" s="62"/>
      <c r="C25" s="62"/>
      <c r="D25" s="112">
        <f>B25*C25</f>
        <v>0</v>
      </c>
      <c r="E25" s="21">
        <v>3.26</v>
      </c>
      <c r="F25" s="21">
        <f>D25*E25</f>
        <v>0</v>
      </c>
      <c r="G25" s="39"/>
      <c r="H25" s="25">
        <f>F25*G25</f>
        <v>0</v>
      </c>
    </row>
    <row r="26" spans="1:8" ht="12.75">
      <c r="A26" s="4" t="s">
        <v>15</v>
      </c>
      <c r="B26" s="62"/>
      <c r="C26" s="62"/>
      <c r="D26" s="112">
        <f>B26*C26</f>
        <v>0</v>
      </c>
      <c r="E26" s="21">
        <v>0.35</v>
      </c>
      <c r="F26" s="21">
        <f>D26*E26</f>
        <v>0</v>
      </c>
      <c r="G26" s="39"/>
      <c r="H26" s="25">
        <f>F26*G26</f>
        <v>0</v>
      </c>
    </row>
    <row r="27" spans="1:8" ht="12.75">
      <c r="A27" s="30" t="s">
        <v>7</v>
      </c>
      <c r="B27" s="31">
        <f>SUM(B24:B26)</f>
        <v>0</v>
      </c>
      <c r="C27" s="63"/>
      <c r="D27" s="33">
        <f>SUM(D24:D26)</f>
        <v>0</v>
      </c>
      <c r="E27" s="68"/>
      <c r="F27" s="32">
        <f>SUM(F24:F43)</f>
        <v>0</v>
      </c>
      <c r="G27" s="29"/>
      <c r="H27" s="26">
        <f>SUM(H24:H43)</f>
        <v>0</v>
      </c>
    </row>
    <row r="28" spans="1:8" ht="12.75">
      <c r="A28" s="9" t="s">
        <v>2</v>
      </c>
      <c r="B28" s="54"/>
      <c r="C28" s="64"/>
      <c r="D28" s="114"/>
      <c r="E28" s="56"/>
      <c r="F28" s="56"/>
      <c r="G28" s="57"/>
      <c r="H28" s="103"/>
    </row>
    <row r="29" spans="1:8" ht="12.75">
      <c r="A29" s="38" t="s">
        <v>12</v>
      </c>
      <c r="B29" s="75"/>
      <c r="C29" s="62"/>
      <c r="D29" s="112">
        <f>B29*C29</f>
        <v>0</v>
      </c>
      <c r="E29" s="61">
        <v>1</v>
      </c>
      <c r="F29" s="61">
        <f>D29*E29</f>
        <v>0</v>
      </c>
      <c r="G29" s="40"/>
      <c r="H29" s="25">
        <f>F29*G29</f>
        <v>0</v>
      </c>
    </row>
    <row r="30" spans="1:8" ht="12.75">
      <c r="A30" s="38" t="s">
        <v>13</v>
      </c>
      <c r="B30" s="75"/>
      <c r="C30" s="62"/>
      <c r="D30" s="112">
        <f>B30*C30</f>
        <v>0</v>
      </c>
      <c r="E30" s="61">
        <v>0.5</v>
      </c>
      <c r="F30" s="61">
        <f>D30*E30</f>
        <v>0</v>
      </c>
      <c r="G30" s="40"/>
      <c r="H30" s="25">
        <f>F30*G30</f>
        <v>0</v>
      </c>
    </row>
    <row r="31" spans="1:8" ht="12.75">
      <c r="A31" s="38" t="s">
        <v>14</v>
      </c>
      <c r="B31" s="62"/>
      <c r="C31" s="62"/>
      <c r="D31" s="112">
        <f>B31*C31</f>
        <v>0</v>
      </c>
      <c r="E31" s="61">
        <v>0.09</v>
      </c>
      <c r="F31" s="61">
        <f>D31*E31</f>
        <v>0</v>
      </c>
      <c r="G31" s="40"/>
      <c r="H31" s="25">
        <f>F31*G31</f>
        <v>0</v>
      </c>
    </row>
    <row r="32" spans="1:8" ht="12.75">
      <c r="A32" s="12" t="s">
        <v>35</v>
      </c>
      <c r="B32" s="81"/>
      <c r="C32" s="81"/>
      <c r="D32" s="115"/>
      <c r="E32" s="82"/>
      <c r="F32" s="83"/>
      <c r="G32" s="110"/>
      <c r="H32" s="102"/>
    </row>
    <row r="33" spans="1:8" ht="12.75">
      <c r="A33" s="38" t="s">
        <v>12</v>
      </c>
      <c r="B33" s="62"/>
      <c r="C33" s="62"/>
      <c r="D33" s="116">
        <f>B33*C33</f>
        <v>0</v>
      </c>
      <c r="E33" s="84">
        <v>1</v>
      </c>
      <c r="F33" s="85">
        <f>D33*E33</f>
        <v>0</v>
      </c>
      <c r="G33" s="40"/>
      <c r="H33" s="25">
        <f>F33*G33</f>
        <v>0</v>
      </c>
    </row>
    <row r="34" spans="1:8" ht="12.75">
      <c r="A34" s="86" t="s">
        <v>8</v>
      </c>
      <c r="B34" s="31">
        <f>SUM(B28:B31)</f>
        <v>0</v>
      </c>
      <c r="C34" s="63"/>
      <c r="D34" s="117">
        <f>SUM(D29:D33)</f>
        <v>0</v>
      </c>
      <c r="E34" s="60"/>
      <c r="F34" s="37">
        <f>SUM(F28:F31,F33)</f>
        <v>0</v>
      </c>
      <c r="G34" s="110"/>
      <c r="H34" s="26">
        <f>SUM(H29:H31,H33)</f>
        <v>0</v>
      </c>
    </row>
    <row r="35" spans="1:8" ht="12.75">
      <c r="A35" s="97" t="s">
        <v>36</v>
      </c>
      <c r="B35" s="96"/>
      <c r="C35" s="87"/>
      <c r="D35" s="118"/>
      <c r="E35" s="88"/>
      <c r="F35" s="90"/>
      <c r="G35" s="110"/>
      <c r="H35" s="104"/>
    </row>
    <row r="36" spans="1:8" ht="12.75">
      <c r="A36" s="98" t="s">
        <v>12</v>
      </c>
      <c r="B36" s="123"/>
      <c r="C36" s="92"/>
      <c r="D36" s="119">
        <f>B36*C36</f>
        <v>0</v>
      </c>
      <c r="E36" s="93">
        <v>3.66</v>
      </c>
      <c r="F36" s="95">
        <f>D36*E36</f>
        <v>0</v>
      </c>
      <c r="G36" s="40"/>
      <c r="H36" s="91">
        <f>F36*G36</f>
        <v>0</v>
      </c>
    </row>
    <row r="37" spans="1:8" ht="12.75">
      <c r="A37" s="98" t="s">
        <v>13</v>
      </c>
      <c r="B37" s="124"/>
      <c r="C37" s="92"/>
      <c r="D37" s="119">
        <f>B37*C37</f>
        <v>0</v>
      </c>
      <c r="E37" s="93">
        <v>3.26</v>
      </c>
      <c r="F37" s="95">
        <f>D37*E37</f>
        <v>0</v>
      </c>
      <c r="G37" s="40"/>
      <c r="H37" s="91">
        <f>F37*G37</f>
        <v>0</v>
      </c>
    </row>
    <row r="38" spans="1:8" ht="12.75">
      <c r="A38" s="98" t="s">
        <v>14</v>
      </c>
      <c r="B38" s="123"/>
      <c r="C38" s="92"/>
      <c r="D38" s="119">
        <f>B38*C38</f>
        <v>0</v>
      </c>
      <c r="E38" s="94">
        <v>0.35</v>
      </c>
      <c r="F38" s="95">
        <f>D38*E38</f>
        <v>0</v>
      </c>
      <c r="G38" s="40"/>
      <c r="H38" s="91">
        <f>F38*G38</f>
        <v>0</v>
      </c>
    </row>
    <row r="39" spans="1:8" ht="12.75">
      <c r="A39" s="97" t="s">
        <v>37</v>
      </c>
      <c r="B39" s="111"/>
      <c r="C39" s="81"/>
      <c r="D39" s="120"/>
      <c r="E39" s="88"/>
      <c r="F39" s="100"/>
      <c r="G39" s="110"/>
      <c r="H39" s="105"/>
    </row>
    <row r="40" spans="1:8" ht="12.75">
      <c r="A40" s="98" t="s">
        <v>12</v>
      </c>
      <c r="B40" s="125"/>
      <c r="C40" s="99"/>
      <c r="D40" s="121">
        <f>B40*C40</f>
        <v>0</v>
      </c>
      <c r="E40" s="89">
        <v>3.66</v>
      </c>
      <c r="F40" s="95">
        <f>D40*E40</f>
        <v>0</v>
      </c>
      <c r="G40" s="40"/>
      <c r="H40" s="91">
        <f>F40*G40</f>
        <v>0</v>
      </c>
    </row>
    <row r="41" spans="1:8" ht="12.75">
      <c r="A41" s="7" t="s">
        <v>16</v>
      </c>
      <c r="B41" s="107">
        <f>SUM(B36:B38,B40)</f>
        <v>0</v>
      </c>
      <c r="C41" s="44"/>
      <c r="D41" s="122">
        <f>SUM(D36:D38,D40)</f>
        <v>0</v>
      </c>
      <c r="E41" s="57"/>
      <c r="F41" s="106">
        <f>SUM(F36:F38,F40)</f>
        <v>0</v>
      </c>
      <c r="G41" s="109"/>
      <c r="H41" s="108">
        <f>SUM(H36:H38,H40)</f>
        <v>0</v>
      </c>
    </row>
    <row r="42" spans="1:8" ht="12.75">
      <c r="A42" s="80" t="s">
        <v>34</v>
      </c>
      <c r="B42" s="58"/>
      <c r="C42" s="58"/>
      <c r="D42" s="58"/>
      <c r="E42" s="58"/>
      <c r="F42" s="58"/>
      <c r="G42" s="58"/>
      <c r="H42" s="22">
        <f>H34+H27+H22+H41</f>
        <v>0</v>
      </c>
    </row>
    <row r="43" spans="1:8" ht="12.75">
      <c r="A43" s="74" t="s">
        <v>30</v>
      </c>
      <c r="B43" s="144"/>
      <c r="C43" s="145"/>
      <c r="D43" s="113">
        <f>SUM(D27+D41)</f>
        <v>0</v>
      </c>
      <c r="E43" s="72">
        <v>0.26</v>
      </c>
      <c r="F43" s="73">
        <f>D43*E43</f>
        <v>0</v>
      </c>
      <c r="G43" s="76">
        <v>0.85</v>
      </c>
      <c r="H43" s="69">
        <f>F43*G43</f>
        <v>0</v>
      </c>
    </row>
    <row r="44" ht="12.75" hidden="1"/>
    <row r="45" spans="1:7" ht="12.75">
      <c r="A45" s="2" t="s">
        <v>17</v>
      </c>
      <c r="C45" s="131"/>
      <c r="D45" s="131"/>
      <c r="E45" s="131"/>
      <c r="F45" s="131"/>
      <c r="G45" s="131"/>
    </row>
    <row r="46" spans="2:8" ht="38.25" customHeight="1">
      <c r="B46" s="128"/>
      <c r="C46" s="126" t="s">
        <v>38</v>
      </c>
      <c r="D46" s="126" t="s">
        <v>39</v>
      </c>
      <c r="E46" s="126" t="s">
        <v>40</v>
      </c>
      <c r="F46" s="126" t="s">
        <v>41</v>
      </c>
      <c r="G46" s="126" t="s">
        <v>42</v>
      </c>
      <c r="H46" s="129"/>
    </row>
    <row r="47" spans="1:8" ht="24.75" customHeight="1">
      <c r="A47" s="78"/>
      <c r="B47" s="128"/>
      <c r="C47" s="130"/>
      <c r="D47" s="10">
        <f>C24</f>
        <v>0</v>
      </c>
      <c r="E47" s="10" t="e">
        <f>C47/D47</f>
        <v>#DIV/0!</v>
      </c>
      <c r="F47" s="10">
        <f>B27</f>
        <v>0</v>
      </c>
      <c r="G47" t="e">
        <f>E47/F47</f>
        <v>#DIV/0!</v>
      </c>
      <c r="H47" s="129"/>
    </row>
    <row r="48" spans="1:8" ht="20.25" customHeight="1">
      <c r="A48" s="15" t="s">
        <v>18</v>
      </c>
      <c r="B48" s="128"/>
      <c r="C48" s="132"/>
      <c r="D48" s="133"/>
      <c r="E48" s="133"/>
      <c r="F48" s="133"/>
      <c r="G48" s="134"/>
      <c r="H48" s="129"/>
    </row>
    <row r="49" spans="1:8" ht="12.75" customHeight="1">
      <c r="A49" s="79"/>
      <c r="B49" s="127"/>
      <c r="C49" s="135"/>
      <c r="D49" s="135"/>
      <c r="E49" s="135"/>
      <c r="F49" s="135"/>
      <c r="G49" s="135"/>
      <c r="H49" s="127"/>
    </row>
    <row r="50" spans="1:7" ht="12.75">
      <c r="A50" s="15" t="s">
        <v>19</v>
      </c>
      <c r="G50" s="20"/>
    </row>
    <row r="51" spans="1:7" ht="12.75">
      <c r="A51" s="78"/>
      <c r="G51" s="10"/>
    </row>
    <row r="52" ht="12.75">
      <c r="A52" s="15" t="s">
        <v>20</v>
      </c>
    </row>
    <row r="53" ht="12.75">
      <c r="A53" s="16" t="s">
        <v>43</v>
      </c>
    </row>
  </sheetData>
  <sheetProtection password="E83E" sheet="1"/>
  <mergeCells count="15">
    <mergeCell ref="A4:H4"/>
    <mergeCell ref="A5:H5"/>
    <mergeCell ref="A6:H6"/>
    <mergeCell ref="A8:H8"/>
    <mergeCell ref="A10:H10"/>
    <mergeCell ref="B14:D14"/>
    <mergeCell ref="C45:G45"/>
    <mergeCell ref="C48:G48"/>
    <mergeCell ref="C49:G49"/>
    <mergeCell ref="E14:F14"/>
    <mergeCell ref="G14:H14"/>
    <mergeCell ref="E16:E17"/>
    <mergeCell ref="G16:G17"/>
    <mergeCell ref="H16:H17"/>
    <mergeCell ref="B43:C43"/>
  </mergeCells>
  <printOptions/>
  <pageMargins left="0.838582677" right="0.551181102" top="0.393700787401575" bottom="0.393700787401575" header="0.511811023622047" footer="0.511811023622047"/>
  <pageSetup horizontalDpi="600" verticalDpi="600" orientation="landscape" paperSize="5" scale="76" r:id="rId2"/>
  <ignoredErrors>
    <ignoredError sqref="E47 G4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P46"/>
  <sheetViews>
    <sheetView zoomScale="80" zoomScaleNormal="80" zoomScaleSheetLayoutView="98" workbookViewId="0" topLeftCell="A10">
      <selection activeCell="C28" sqref="C28"/>
    </sheetView>
  </sheetViews>
  <sheetFormatPr defaultColWidth="9.140625" defaultRowHeight="12.75"/>
  <cols>
    <col min="1" max="1" width="32.28125" style="0" customWidth="1"/>
    <col min="2" max="2" width="13.57421875" style="0" customWidth="1"/>
    <col min="3" max="3" width="18.28125" style="0" customWidth="1"/>
    <col min="4" max="4" width="15.00390625" style="0" customWidth="1"/>
    <col min="5" max="5" width="11.421875" style="0" customWidth="1"/>
    <col min="6" max="6" width="20.8515625" style="0" customWidth="1"/>
    <col min="7" max="7" width="22.140625" style="0" bestFit="1" customWidth="1"/>
    <col min="8" max="8" width="16.140625" style="0" customWidth="1"/>
  </cols>
  <sheetData>
    <row r="4" spans="1:8" ht="12.75">
      <c r="A4" s="146" t="s">
        <v>9</v>
      </c>
      <c r="B4" s="146"/>
      <c r="C4" s="146"/>
      <c r="D4" s="146"/>
      <c r="E4" s="146"/>
      <c r="F4" s="146"/>
      <c r="G4" s="146"/>
      <c r="H4" s="146"/>
    </row>
    <row r="5" spans="1:8" ht="12.75">
      <c r="A5" s="146" t="s">
        <v>10</v>
      </c>
      <c r="B5" s="146"/>
      <c r="C5" s="146"/>
      <c r="D5" s="146"/>
      <c r="E5" s="146"/>
      <c r="F5" s="146"/>
      <c r="G5" s="146"/>
      <c r="H5" s="146"/>
    </row>
    <row r="6" spans="1:8" ht="12.75">
      <c r="A6" s="146" t="s">
        <v>31</v>
      </c>
      <c r="B6" s="146"/>
      <c r="C6" s="146"/>
      <c r="D6" s="146"/>
      <c r="E6" s="146"/>
      <c r="F6" s="146"/>
      <c r="G6" s="146"/>
      <c r="H6" s="146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8">
      <c r="A8" s="147" t="s">
        <v>26</v>
      </c>
      <c r="B8" s="147"/>
      <c r="C8" s="147"/>
      <c r="D8" s="147"/>
      <c r="E8" s="147"/>
      <c r="F8" s="147"/>
      <c r="G8" s="147"/>
      <c r="H8" s="147"/>
    </row>
    <row r="10" spans="1:8" ht="15.75">
      <c r="A10" s="148" t="s">
        <v>23</v>
      </c>
      <c r="B10" s="148"/>
      <c r="C10" s="148"/>
      <c r="D10" s="148"/>
      <c r="E10" s="148"/>
      <c r="F10" s="148"/>
      <c r="G10" s="148"/>
      <c r="H10" s="148"/>
    </row>
    <row r="11" spans="1:3" ht="12.75">
      <c r="A11" s="2"/>
      <c r="B11" s="2"/>
      <c r="C11" s="1"/>
    </row>
    <row r="12" spans="1:4" ht="12.75">
      <c r="A12" s="11" t="s">
        <v>22</v>
      </c>
      <c r="B12" s="77"/>
      <c r="C12" s="1"/>
      <c r="D12" s="1"/>
    </row>
    <row r="13" spans="1:4" ht="12.75">
      <c r="A13" s="2"/>
      <c r="B13" s="2"/>
      <c r="C13" s="3"/>
      <c r="D13" s="1"/>
    </row>
    <row r="14" spans="1:8" ht="20.25">
      <c r="A14" s="11" t="s">
        <v>21</v>
      </c>
      <c r="B14" s="149"/>
      <c r="C14" s="149"/>
      <c r="D14" s="149"/>
      <c r="E14" s="136" t="s">
        <v>24</v>
      </c>
      <c r="F14" s="136"/>
      <c r="G14" s="137"/>
      <c r="H14" s="137"/>
    </row>
    <row r="15" spans="1:4" ht="12.75">
      <c r="A15" s="2"/>
      <c r="B15" s="2"/>
      <c r="C15" s="1"/>
      <c r="D15" s="1"/>
    </row>
    <row r="16" spans="1:8" ht="13.5" customHeight="1">
      <c r="A16" s="7"/>
      <c r="B16" s="7"/>
      <c r="C16" s="7"/>
      <c r="D16" s="6" t="s">
        <v>3</v>
      </c>
      <c r="E16" s="138" t="s">
        <v>27</v>
      </c>
      <c r="F16" s="23" t="s">
        <v>3</v>
      </c>
      <c r="G16" s="140" t="s">
        <v>32</v>
      </c>
      <c r="H16" s="142" t="s">
        <v>33</v>
      </c>
    </row>
    <row r="17" spans="1:8" ht="25.5" customHeight="1">
      <c r="A17" s="13" t="s">
        <v>11</v>
      </c>
      <c r="B17" s="14" t="s">
        <v>29</v>
      </c>
      <c r="C17" s="5" t="s">
        <v>6</v>
      </c>
      <c r="D17" s="5" t="s">
        <v>4</v>
      </c>
      <c r="E17" s="139"/>
      <c r="F17" s="8" t="s">
        <v>5</v>
      </c>
      <c r="G17" s="141"/>
      <c r="H17" s="143"/>
    </row>
    <row r="18" spans="1:8" ht="12.75">
      <c r="A18" s="12" t="s">
        <v>0</v>
      </c>
      <c r="B18" s="43"/>
      <c r="C18" s="44"/>
      <c r="D18" s="45"/>
      <c r="E18" s="46"/>
      <c r="F18" s="47"/>
      <c r="G18" s="48"/>
      <c r="H18" s="24"/>
    </row>
    <row r="19" spans="1:16" ht="12.75">
      <c r="A19" s="4" t="s">
        <v>12</v>
      </c>
      <c r="B19" s="62">
        <v>78</v>
      </c>
      <c r="C19" s="62">
        <v>180</v>
      </c>
      <c r="D19" s="19">
        <f>B19*C19</f>
        <v>14040</v>
      </c>
      <c r="E19" s="21">
        <v>1.89</v>
      </c>
      <c r="F19" s="17">
        <f>D19*E19</f>
        <v>26535.6</v>
      </c>
      <c r="G19" s="67">
        <v>0.85</v>
      </c>
      <c r="H19" s="25">
        <f>F19*G19</f>
        <v>22555.26</v>
      </c>
      <c r="P19" s="18" t="s">
        <v>28</v>
      </c>
    </row>
    <row r="20" spans="1:8" ht="12.75">
      <c r="A20" s="4" t="s">
        <v>13</v>
      </c>
      <c r="B20" s="62">
        <v>12</v>
      </c>
      <c r="C20" s="62">
        <v>180</v>
      </c>
      <c r="D20" s="19">
        <f>B20*C20</f>
        <v>2160</v>
      </c>
      <c r="E20" s="21">
        <v>1.59</v>
      </c>
      <c r="F20" s="17">
        <f>D20*E20</f>
        <v>3434.4</v>
      </c>
      <c r="G20" s="39">
        <v>0.85</v>
      </c>
      <c r="H20" s="25">
        <f>F20*G20</f>
        <v>2919.24</v>
      </c>
    </row>
    <row r="21" spans="1:8" ht="12.75">
      <c r="A21" s="4" t="s">
        <v>14</v>
      </c>
      <c r="B21" s="62">
        <v>6</v>
      </c>
      <c r="C21" s="62">
        <v>180</v>
      </c>
      <c r="D21" s="19">
        <f>B21*C21</f>
        <v>1080</v>
      </c>
      <c r="E21" s="41">
        <v>0.32</v>
      </c>
      <c r="F21" s="17">
        <f>D21*E21</f>
        <v>345.6</v>
      </c>
      <c r="G21" s="39">
        <v>0.85</v>
      </c>
      <c r="H21" s="25">
        <f>F21*G21</f>
        <v>293.76</v>
      </c>
    </row>
    <row r="22" spans="1:8" ht="12.75">
      <c r="A22" s="30" t="s">
        <v>7</v>
      </c>
      <c r="B22" s="31">
        <f>SUM(B19:B21)</f>
        <v>96</v>
      </c>
      <c r="C22" s="63"/>
      <c r="D22" s="33">
        <f>SUM(D19:D21)</f>
        <v>17280</v>
      </c>
      <c r="E22" s="42"/>
      <c r="F22" s="34">
        <f>SUM(F19:F21)</f>
        <v>30315.6</v>
      </c>
      <c r="G22" s="35"/>
      <c r="H22" s="26">
        <f>SUM(H19:H21)</f>
        <v>25768.26</v>
      </c>
    </row>
    <row r="23" spans="1:8" ht="12.75">
      <c r="A23" s="9" t="s">
        <v>1</v>
      </c>
      <c r="B23" s="49"/>
      <c r="C23" s="64"/>
      <c r="D23" s="50"/>
      <c r="E23" s="51"/>
      <c r="F23" s="52"/>
      <c r="G23" s="53"/>
      <c r="H23" s="27"/>
    </row>
    <row r="24" spans="1:8" ht="12.75">
      <c r="A24" s="4" t="s">
        <v>12</v>
      </c>
      <c r="B24" s="62">
        <v>78</v>
      </c>
      <c r="C24" s="62">
        <v>180</v>
      </c>
      <c r="D24" s="19">
        <f>B24*C24</f>
        <v>14040</v>
      </c>
      <c r="E24" s="21">
        <v>3.51</v>
      </c>
      <c r="F24" s="21">
        <f>D24*E24</f>
        <v>49280.399999999994</v>
      </c>
      <c r="G24" s="39">
        <v>0.85</v>
      </c>
      <c r="H24" s="25">
        <f>F24*G24</f>
        <v>41888.34</v>
      </c>
    </row>
    <row r="25" spans="1:8" ht="12.75">
      <c r="A25" s="4" t="s">
        <v>13</v>
      </c>
      <c r="B25" s="62">
        <v>12</v>
      </c>
      <c r="C25" s="62">
        <v>180</v>
      </c>
      <c r="D25" s="19">
        <f>B25*C25</f>
        <v>2160</v>
      </c>
      <c r="E25" s="21">
        <v>3.11</v>
      </c>
      <c r="F25" s="21">
        <f>D25*E25</f>
        <v>6717.599999999999</v>
      </c>
      <c r="G25" s="39">
        <v>0.85</v>
      </c>
      <c r="H25" s="25">
        <f>F25*G25</f>
        <v>5709.959999999999</v>
      </c>
    </row>
    <row r="26" spans="1:8" ht="12.75">
      <c r="A26" s="4" t="s">
        <v>15</v>
      </c>
      <c r="B26" s="62">
        <v>6</v>
      </c>
      <c r="C26" s="62">
        <v>180</v>
      </c>
      <c r="D26" s="19">
        <f>B26*C26</f>
        <v>1080</v>
      </c>
      <c r="E26" s="21">
        <v>0.33</v>
      </c>
      <c r="F26" s="21">
        <f>D26*E26</f>
        <v>356.40000000000003</v>
      </c>
      <c r="G26" s="39">
        <v>0.85</v>
      </c>
      <c r="H26" s="25">
        <f>F26*G26</f>
        <v>302.94</v>
      </c>
    </row>
    <row r="27" spans="1:8" ht="12.75">
      <c r="A27" s="74" t="s">
        <v>30</v>
      </c>
      <c r="B27" s="70">
        <v>96</v>
      </c>
      <c r="C27" s="70">
        <v>180</v>
      </c>
      <c r="D27" s="71">
        <f>B27*C27</f>
        <v>17280</v>
      </c>
      <c r="E27" s="72">
        <v>0.245</v>
      </c>
      <c r="F27" s="73">
        <f>D27*E27</f>
        <v>4233.6</v>
      </c>
      <c r="G27" s="76">
        <v>1</v>
      </c>
      <c r="H27" s="69">
        <f>F27*G27</f>
        <v>4233.6</v>
      </c>
    </row>
    <row r="28" spans="1:8" ht="12.75">
      <c r="A28" s="30" t="s">
        <v>7</v>
      </c>
      <c r="B28" s="31">
        <f>SUM(B24:B26)</f>
        <v>96</v>
      </c>
      <c r="C28" s="65"/>
      <c r="D28" s="33">
        <f>SUM(D24:D27)</f>
        <v>34560</v>
      </c>
      <c r="E28" s="68"/>
      <c r="F28" s="32">
        <f>SUM(F24:F27)</f>
        <v>60587.99999999999</v>
      </c>
      <c r="G28" s="29"/>
      <c r="H28" s="26">
        <f>SUM(H24:H27)</f>
        <v>52134.84</v>
      </c>
    </row>
    <row r="29" spans="1:8" ht="12.75">
      <c r="A29" s="9" t="s">
        <v>2</v>
      </c>
      <c r="B29" s="54"/>
      <c r="C29" s="66"/>
      <c r="D29" s="55"/>
      <c r="E29" s="56"/>
      <c r="F29" s="56"/>
      <c r="G29" s="57"/>
      <c r="H29" s="27"/>
    </row>
    <row r="30" spans="1:8" ht="12.75">
      <c r="A30" s="38" t="s">
        <v>12</v>
      </c>
      <c r="B30" s="75">
        <v>78</v>
      </c>
      <c r="C30" s="62">
        <v>180</v>
      </c>
      <c r="D30" s="19">
        <f>B30*C30</f>
        <v>14040</v>
      </c>
      <c r="E30" s="61">
        <v>0.96</v>
      </c>
      <c r="F30" s="59">
        <f>D30*E30</f>
        <v>13478.4</v>
      </c>
      <c r="G30" s="40">
        <v>0.85</v>
      </c>
      <c r="H30" s="25">
        <f>F30*G30</f>
        <v>11456.64</v>
      </c>
    </row>
    <row r="31" spans="1:8" ht="12.75">
      <c r="A31" s="38" t="s">
        <v>13</v>
      </c>
      <c r="B31" s="75">
        <v>12</v>
      </c>
      <c r="C31" s="62">
        <v>180</v>
      </c>
      <c r="D31" s="19">
        <f>B31*C31</f>
        <v>2160</v>
      </c>
      <c r="E31" s="61">
        <v>0.48</v>
      </c>
      <c r="F31" s="59">
        <f>D31*E31</f>
        <v>1036.8</v>
      </c>
      <c r="G31" s="40">
        <v>0.85</v>
      </c>
      <c r="H31" s="25">
        <f>F31*G31</f>
        <v>881.28</v>
      </c>
    </row>
    <row r="32" spans="1:8" ht="12.75">
      <c r="A32" s="38" t="s">
        <v>14</v>
      </c>
      <c r="B32" s="62">
        <v>6</v>
      </c>
      <c r="C32" s="62">
        <v>180</v>
      </c>
      <c r="D32" s="19">
        <f>B32*C32</f>
        <v>1080</v>
      </c>
      <c r="E32" s="61">
        <v>0.08</v>
      </c>
      <c r="F32" s="59">
        <f>D32*E32</f>
        <v>86.4</v>
      </c>
      <c r="G32" s="39">
        <v>0.85</v>
      </c>
      <c r="H32" s="25">
        <f>F32*G32</f>
        <v>73.44</v>
      </c>
    </row>
    <row r="33" spans="1:8" ht="12.75">
      <c r="A33" s="30" t="s">
        <v>8</v>
      </c>
      <c r="B33" s="31">
        <f>SUM(B29:B32)</f>
        <v>96</v>
      </c>
      <c r="C33" s="63"/>
      <c r="D33" s="36">
        <f>SUM(D30:D32)</f>
        <v>17280</v>
      </c>
      <c r="E33" s="60"/>
      <c r="F33" s="37">
        <f>SUM(F29:F32)</f>
        <v>14601.599999999999</v>
      </c>
      <c r="G33" s="29"/>
      <c r="H33" s="26">
        <f>SUM(H30:H32)</f>
        <v>12411.36</v>
      </c>
    </row>
    <row r="34" spans="1:8" ht="12.75">
      <c r="A34" s="7" t="s">
        <v>16</v>
      </c>
      <c r="B34" s="55"/>
      <c r="C34" s="55"/>
      <c r="D34" s="55"/>
      <c r="E34" s="57"/>
      <c r="F34" s="56"/>
      <c r="G34" s="57"/>
      <c r="H34" s="28"/>
    </row>
    <row r="35" spans="1:8" ht="12.75">
      <c r="A35" s="80" t="s">
        <v>34</v>
      </c>
      <c r="B35" s="58"/>
      <c r="C35" s="58"/>
      <c r="D35" s="58"/>
      <c r="E35" s="58"/>
      <c r="F35" s="58"/>
      <c r="G35" s="58"/>
      <c r="H35" s="22">
        <f>H33+H28+H22</f>
        <v>90314.45999999999</v>
      </c>
    </row>
    <row r="38" ht="12.75">
      <c r="A38" s="2" t="s">
        <v>17</v>
      </c>
    </row>
    <row r="40" ht="12.75">
      <c r="A40" s="78"/>
    </row>
    <row r="41" spans="1:7" ht="12.75">
      <c r="A41" s="15" t="s">
        <v>18</v>
      </c>
      <c r="F41" s="10"/>
      <c r="G41" s="10"/>
    </row>
    <row r="42" ht="12.75">
      <c r="A42" s="79"/>
    </row>
    <row r="43" spans="1:7" ht="12.75">
      <c r="A43" s="15" t="s">
        <v>19</v>
      </c>
      <c r="G43" s="20"/>
    </row>
    <row r="44" spans="1:7" ht="12.75">
      <c r="A44" s="78"/>
      <c r="G44" s="10"/>
    </row>
    <row r="45" ht="12.75">
      <c r="A45" s="15" t="s">
        <v>20</v>
      </c>
    </row>
    <row r="46" ht="12.75">
      <c r="A46" s="16" t="s">
        <v>25</v>
      </c>
    </row>
  </sheetData>
  <sheetProtection password="E83E" sheet="1"/>
  <mergeCells count="11">
    <mergeCell ref="B14:D14"/>
    <mergeCell ref="E14:F14"/>
    <mergeCell ref="G14:H14"/>
    <mergeCell ref="G16:G17"/>
    <mergeCell ref="H16:H17"/>
    <mergeCell ref="E16:E17"/>
    <mergeCell ref="A4:H4"/>
    <mergeCell ref="A6:H6"/>
    <mergeCell ref="A10:H10"/>
    <mergeCell ref="A8:H8"/>
    <mergeCell ref="A5:H5"/>
  </mergeCells>
  <printOptions/>
  <pageMargins left="0.838582677" right="0.551181102" top="0.393700787401575" bottom="0.393700787401575" header="0.511811023622047" footer="0.511811023622047"/>
  <pageSetup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Ramos_N</dc:creator>
  <cp:keywords/>
  <dc:description/>
  <cp:lastModifiedBy>Ana R. Sanchez Claudio</cp:lastModifiedBy>
  <cp:lastPrinted>2023-02-24T14:19:14Z</cp:lastPrinted>
  <dcterms:created xsi:type="dcterms:W3CDTF">2008-04-10T13:20:10Z</dcterms:created>
  <dcterms:modified xsi:type="dcterms:W3CDTF">2023-04-10T18:41:34Z</dcterms:modified>
  <cp:category/>
  <cp:version/>
  <cp:contentType/>
  <cp:contentStatus/>
</cp:coreProperties>
</file>