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itinfoalvarezandmarsal.sharepoint.com/sites/ESSERINon-Public/Shared Documents/General/Project Deliverables/Tools and Enablers/"/>
    </mc:Choice>
  </mc:AlternateContent>
  <xr:revisionPtr revIDLastSave="870" documentId="13_ncr:1_{61982E07-D15A-4964-9802-72E2D9592801}" xr6:coauthVersionLast="47" xr6:coauthVersionMax="47" xr10:uidLastSave="{977BCF80-853F-43F7-9686-FDE1A8CD2330}"/>
  <workbookProtection workbookAlgorithmName="SHA-512" workbookHashValue="ylFolUheh3DZBmkZzw1KrACnJSwFwy0J5BUe4PucB58dBpVrb8niMpF9XxtIMpStKL+ApH7ZSey0uye96uzLBg==" workbookSaltValue="mMIByfKLYzV1A83Xz2b+Lw==" workbookSpinCount="100000" lockStructure="1"/>
  <bookViews>
    <workbookView xWindow="28692" yWindow="-108" windowWidth="29016" windowHeight="15816" xr2:uid="{00000000-000D-0000-FFFF-FFFF00000000}"/>
  </bookViews>
  <sheets>
    <sheet name="Paquete" sheetId="4" r:id="rId1"/>
    <sheet name="Equipos Fotos" sheetId="2" r:id="rId2"/>
    <sheet name="Instucciones" sheetId="5" r:id="rId3"/>
    <sheet name="Budget" sheetId="3" state="hidden" r:id="rId4"/>
  </sheets>
  <definedNames>
    <definedName name="_xlnm._FilterDatabase" localSheetId="0" hidden="1">Paquete!$B$23:$O$23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4" i="4" l="1"/>
  <c r="O74" i="4"/>
  <c r="E75" i="4"/>
  <c r="O75" i="4"/>
  <c r="O73" i="4"/>
  <c r="E73" i="4"/>
  <c r="C3" i="4"/>
  <c r="N25" i="4"/>
  <c r="N26" i="4"/>
  <c r="N27" i="4"/>
  <c r="N28" i="4"/>
  <c r="N29" i="4"/>
  <c r="E72" i="4" l="1"/>
  <c r="E71" i="4"/>
  <c r="E70" i="4"/>
  <c r="E69" i="4"/>
  <c r="E64" i="4"/>
  <c r="E63" i="4"/>
  <c r="E53" i="4"/>
  <c r="E44" i="4"/>
  <c r="E33" i="4"/>
  <c r="E32" i="4"/>
  <c r="E31" i="4"/>
  <c r="E24" i="4"/>
  <c r="N68" i="4"/>
  <c r="O68" i="4" s="1"/>
  <c r="N67" i="4"/>
  <c r="O67" i="4" s="1"/>
  <c r="N66" i="4"/>
  <c r="O66" i="4" s="1"/>
  <c r="N65" i="4"/>
  <c r="O65" i="4" s="1"/>
  <c r="N62" i="4"/>
  <c r="O62" i="4" s="1"/>
  <c r="N61" i="4"/>
  <c r="O61" i="4" s="1"/>
  <c r="N60" i="4"/>
  <c r="O60" i="4" s="1"/>
  <c r="N59" i="4"/>
  <c r="O59" i="4" s="1"/>
  <c r="N58" i="4"/>
  <c r="O58" i="4" s="1"/>
  <c r="N57" i="4"/>
  <c r="O57" i="4" s="1"/>
  <c r="N56" i="4"/>
  <c r="O56" i="4" s="1"/>
  <c r="N55" i="4"/>
  <c r="O55" i="4" s="1"/>
  <c r="N54" i="4"/>
  <c r="O54" i="4" s="1"/>
  <c r="N52" i="4"/>
  <c r="O52" i="4" s="1"/>
  <c r="N51" i="4"/>
  <c r="O51" i="4" s="1"/>
  <c r="N50" i="4"/>
  <c r="O50" i="4" s="1"/>
  <c r="N49" i="4"/>
  <c r="O49" i="4" s="1"/>
  <c r="N48" i="4"/>
  <c r="O48" i="4" s="1"/>
  <c r="N47" i="4"/>
  <c r="O47" i="4" s="1"/>
  <c r="N46" i="4"/>
  <c r="O46" i="4" s="1"/>
  <c r="N45" i="4"/>
  <c r="O45" i="4" s="1"/>
  <c r="N43" i="4"/>
  <c r="O43" i="4" s="1"/>
  <c r="N42" i="4"/>
  <c r="O42" i="4" s="1"/>
  <c r="N41" i="4"/>
  <c r="O41" i="4" s="1"/>
  <c r="N40" i="4"/>
  <c r="O40" i="4" s="1"/>
  <c r="N39" i="4"/>
  <c r="O39" i="4" s="1"/>
  <c r="N38" i="4"/>
  <c r="O38" i="4" s="1"/>
  <c r="N37" i="4"/>
  <c r="O37" i="4" s="1"/>
  <c r="N36" i="4"/>
  <c r="O36" i="4" s="1"/>
  <c r="N35" i="4"/>
  <c r="O35" i="4" s="1"/>
  <c r="N30" i="4"/>
  <c r="O30" i="4" s="1"/>
  <c r="O29" i="4"/>
  <c r="O28" i="4"/>
  <c r="O27" i="4"/>
  <c r="O26" i="4"/>
  <c r="O25" i="4"/>
  <c r="O72" i="4"/>
  <c r="O71" i="4"/>
  <c r="O70" i="4"/>
  <c r="O69" i="4"/>
  <c r="M64" i="4"/>
  <c r="O63" i="4"/>
  <c r="M53" i="4"/>
  <c r="M44" i="4"/>
  <c r="M33" i="4"/>
  <c r="O32" i="4"/>
  <c r="O31" i="4"/>
  <c r="M24" i="4"/>
  <c r="O64" i="4" l="1"/>
  <c r="O44" i="4"/>
  <c r="O53" i="4"/>
  <c r="O24" i="4"/>
  <c r="O21" i="4" s="1"/>
  <c r="O33" i="4" l="1"/>
  <c r="N34" i="4"/>
  <c r="O34" i="4" s="1"/>
  <c r="C4" i="4" l="1"/>
  <c r="C6" i="4" l="1"/>
  <c r="D6" i="4" s="1"/>
  <c r="C5" i="4"/>
</calcChain>
</file>

<file path=xl/sharedStrings.xml><?xml version="1.0" encoding="utf-8"?>
<sst xmlns="http://schemas.openxmlformats.org/spreadsheetml/2006/main" count="421" uniqueCount="368">
  <si>
    <t>20-299-C</t>
  </si>
  <si>
    <t>PARTIDA 17</t>
  </si>
  <si>
    <t>PARTIDA 19</t>
  </si>
  <si>
    <t>CyberPower Intelligent LCD AVRG750LCD</t>
  </si>
  <si>
    <t>PARTIDA 20</t>
  </si>
  <si>
    <t>CyberPower Intelligent LCD CP1000AVRLCD</t>
  </si>
  <si>
    <t>E5090</t>
  </si>
  <si>
    <t>PARTIDA 11</t>
  </si>
  <si>
    <t>Actualización de memoria a 64 GB</t>
  </si>
  <si>
    <t>HP 5 Years warranty NBD/ On Site</t>
  </si>
  <si>
    <t>HP LaserJet 3 x 550 Sheet Tray &amp; Cabinet</t>
  </si>
  <si>
    <t>HP Black Toner ~32,200 páginas</t>
  </si>
  <si>
    <t>HP Cyan Toner ~28,000 páginas</t>
  </si>
  <si>
    <t>HP Yellow Toner ~28,000 páginas</t>
  </si>
  <si>
    <t>HP Magenta Toner ~28,000 páginas</t>
  </si>
  <si>
    <t>HP Fuser Assembly</t>
  </si>
  <si>
    <t>Contrato 21-1290</t>
  </si>
  <si>
    <t>Adquisición Nivel 3</t>
  </si>
  <si>
    <t>Partida 14</t>
  </si>
  <si>
    <t>Upgrade to i7</t>
  </si>
  <si>
    <t>Upgrade to hardrive 512GB</t>
  </si>
  <si>
    <t>Docking station</t>
  </si>
  <si>
    <t>Active status pen</t>
  </si>
  <si>
    <t>Wireless headphone with microphone</t>
  </si>
  <si>
    <t>Rolling case</t>
  </si>
  <si>
    <t>Accidental damage protection</t>
  </si>
  <si>
    <t>Servicio de instalación básica</t>
  </si>
  <si>
    <t>Island Computer Components</t>
  </si>
  <si>
    <t>WF Computer</t>
  </si>
  <si>
    <t>Upgrade a 1TB</t>
  </si>
  <si>
    <t>Upgrade Monitor de pantalla táctil</t>
  </si>
  <si>
    <t>Wireless Keyboard</t>
  </si>
  <si>
    <t>Wireless mouse</t>
  </si>
  <si>
    <t>Wireless Earphone with microphone</t>
  </si>
  <si>
    <t>5 yrs accidental damage protection</t>
  </si>
  <si>
    <t>5 upgrade parts and labor</t>
  </si>
  <si>
    <t>Instalación</t>
  </si>
  <si>
    <t>E5050</t>
  </si>
  <si>
    <t>18-021-C Enmienda 8</t>
  </si>
  <si>
    <t>1 y 1A</t>
  </si>
  <si>
    <t>Pizarra Interactiva 78" e instalación ACTIVEBOARD ABT 1078 PROMETHEAN</t>
  </si>
  <si>
    <t>Case Solutions</t>
  </si>
  <si>
    <t>Excalibur</t>
  </si>
  <si>
    <t>nivel 8 blanco y negro</t>
  </si>
  <si>
    <t>Toners for Lexmark MC826adxe</t>
  </si>
  <si>
    <t>Surge protective device</t>
  </si>
  <si>
    <t>Garantia 5 años on site</t>
  </si>
  <si>
    <t>Caribbean Data Systems</t>
  </si>
  <si>
    <t>18-155-C</t>
  </si>
  <si>
    <t>Televisor 4k 70" Samsung NU8000 NU75NU8000 FXZA</t>
  </si>
  <si>
    <t>Regulador de voltaje</t>
  </si>
  <si>
    <t>Gancho fijo para tv</t>
  </si>
  <si>
    <t>Contrato</t>
  </si>
  <si>
    <t>Descripción</t>
  </si>
  <si>
    <t>Costo</t>
  </si>
  <si>
    <t>Account</t>
  </si>
  <si>
    <t>Integrated Design Solutions</t>
  </si>
  <si>
    <t>Sillas Ejecutivas Egonomicas Heavy Duty</t>
  </si>
  <si>
    <t>E5080</t>
  </si>
  <si>
    <t>Total Bundle Desktop</t>
  </si>
  <si>
    <t>Lenovo Power All in One 23.8" Desktop BUNDLE</t>
  </si>
  <si>
    <t>HP Color LaserJet Managed MFP E67650dh PRINTER B/N y COLOR BUNDLE</t>
  </si>
  <si>
    <t>Touchscreen 2-in-1 laptop Lenovo Thinkpad X13 Yoga LAPTOP BUNDLE</t>
  </si>
  <si>
    <t>Lexmark MX826adxe P/N 25B0611 FOTOCOPIADORA B/N BUNDLE</t>
  </si>
  <si>
    <t>Total</t>
  </si>
  <si>
    <t>Qnt.</t>
  </si>
  <si>
    <t>ID Escuela</t>
  </si>
  <si>
    <t>Detachable keyboard tablet</t>
  </si>
  <si>
    <t>Apple pencil</t>
  </si>
  <si>
    <t>Rugged protective cover</t>
  </si>
  <si>
    <t>Nylon carrying case</t>
  </si>
  <si>
    <t>Servicio de imagen</t>
  </si>
  <si>
    <t>Total Bundle Apple Tablet</t>
  </si>
  <si>
    <t>Apple 11-lnch iPad Pro Wi-Fi· - tablet - 512 GB- 11"</t>
  </si>
  <si>
    <t>Total Bundle Impresora</t>
  </si>
  <si>
    <t>Total Bundle Fotocopiadora</t>
  </si>
  <si>
    <t>Vendor ID</t>
  </si>
  <si>
    <t>Item ID</t>
  </si>
  <si>
    <t xml:space="preserve">Certificado Por: </t>
  </si>
  <si>
    <t>Fecha:</t>
  </si>
  <si>
    <t>Activity ID</t>
  </si>
  <si>
    <t>Favor aceptar las siguientes condiciones:</t>
  </si>
  <si>
    <t>Total Bundle Laptop</t>
  </si>
  <si>
    <t>Pagina 1</t>
  </si>
  <si>
    <t>Pagina 2</t>
  </si>
  <si>
    <t>Pagina 3</t>
  </si>
  <si>
    <t>Pagina 4</t>
  </si>
  <si>
    <t>Balance Disponible</t>
  </si>
  <si>
    <t>Paquete Total</t>
  </si>
  <si>
    <t>Presupuesto</t>
  </si>
  <si>
    <t>Suplidor</t>
  </si>
  <si>
    <t>Diferencia</t>
  </si>
  <si>
    <t>Justificación:</t>
  </si>
  <si>
    <t>Numero Teléfono:</t>
  </si>
  <si>
    <t>Numero de Ítem</t>
  </si>
  <si>
    <t>Presupuesto disponible despues de la 2nda ventana - Aug 12 2022</t>
  </si>
  <si>
    <t>Ley Cares / Servicios Equitativos - Escuelas Privadas</t>
  </si>
  <si>
    <t>Escuela</t>
  </si>
  <si>
    <t>Presupuesto KK</t>
  </si>
  <si>
    <t>En proceso</t>
  </si>
  <si>
    <t>Disponible</t>
  </si>
  <si>
    <t>A000003</t>
  </si>
  <si>
    <t>A000004</t>
  </si>
  <si>
    <t>A000006</t>
  </si>
  <si>
    <t>A000009</t>
  </si>
  <si>
    <t>A000011</t>
  </si>
  <si>
    <t>A000012</t>
  </si>
  <si>
    <t>A000017</t>
  </si>
  <si>
    <t>A000018</t>
  </si>
  <si>
    <t>A000022</t>
  </si>
  <si>
    <t>A000024</t>
  </si>
  <si>
    <t>A000025</t>
  </si>
  <si>
    <t>A000026</t>
  </si>
  <si>
    <t>A000028</t>
  </si>
  <si>
    <t>A000029</t>
  </si>
  <si>
    <t>A000030</t>
  </si>
  <si>
    <t>A000031</t>
  </si>
  <si>
    <t>A000032</t>
  </si>
  <si>
    <t>A000033</t>
  </si>
  <si>
    <t>A000035</t>
  </si>
  <si>
    <t>A000036</t>
  </si>
  <si>
    <t>A000037</t>
  </si>
  <si>
    <t>A000041</t>
  </si>
  <si>
    <t>A000043</t>
  </si>
  <si>
    <t>A000046</t>
  </si>
  <si>
    <t>A000055</t>
  </si>
  <si>
    <t>A000056</t>
  </si>
  <si>
    <t>A000060</t>
  </si>
  <si>
    <t>A000077</t>
  </si>
  <si>
    <t>A000082</t>
  </si>
  <si>
    <t>A000095</t>
  </si>
  <si>
    <t>A000097</t>
  </si>
  <si>
    <t>A000098</t>
  </si>
  <si>
    <t>A000100</t>
  </si>
  <si>
    <t>A000103</t>
  </si>
  <si>
    <t>A000104</t>
  </si>
  <si>
    <t>A000106</t>
  </si>
  <si>
    <t>A000107</t>
  </si>
  <si>
    <t>A000109</t>
  </si>
  <si>
    <t>A000111</t>
  </si>
  <si>
    <t>A000114</t>
  </si>
  <si>
    <t>A000115</t>
  </si>
  <si>
    <t>A000116</t>
  </si>
  <si>
    <t>A000117</t>
  </si>
  <si>
    <t>A000119</t>
  </si>
  <si>
    <t>A000121</t>
  </si>
  <si>
    <t>A000123</t>
  </si>
  <si>
    <t>A000124</t>
  </si>
  <si>
    <t>A000125</t>
  </si>
  <si>
    <t>A000126</t>
  </si>
  <si>
    <t>A000128</t>
  </si>
  <si>
    <t>A000130</t>
  </si>
  <si>
    <t>A000131</t>
  </si>
  <si>
    <t>A000135</t>
  </si>
  <si>
    <t>A000138</t>
  </si>
  <si>
    <t>A000141</t>
  </si>
  <si>
    <t>A000143</t>
  </si>
  <si>
    <t>A000144</t>
  </si>
  <si>
    <t>A000146</t>
  </si>
  <si>
    <t>A000147</t>
  </si>
  <si>
    <t>A000148</t>
  </si>
  <si>
    <t>A000149</t>
  </si>
  <si>
    <t>A000151</t>
  </si>
  <si>
    <t>A000152</t>
  </si>
  <si>
    <t>A000157</t>
  </si>
  <si>
    <t>A000160</t>
  </si>
  <si>
    <t>A000162</t>
  </si>
  <si>
    <t>A000163</t>
  </si>
  <si>
    <t>A000165</t>
  </si>
  <si>
    <t>A000166</t>
  </si>
  <si>
    <t>A000168</t>
  </si>
  <si>
    <t>A000169</t>
  </si>
  <si>
    <t>A000171</t>
  </si>
  <si>
    <t>A000180</t>
  </si>
  <si>
    <t>A000187</t>
  </si>
  <si>
    <t>A000188</t>
  </si>
  <si>
    <t>A000189</t>
  </si>
  <si>
    <t>A000190</t>
  </si>
  <si>
    <t>A000191</t>
  </si>
  <si>
    <t>A000192</t>
  </si>
  <si>
    <t>A000193</t>
  </si>
  <si>
    <t>A000195</t>
  </si>
  <si>
    <t>A000197</t>
  </si>
  <si>
    <t>A000199</t>
  </si>
  <si>
    <t>A000200</t>
  </si>
  <si>
    <t>A000206</t>
  </si>
  <si>
    <t>A000208</t>
  </si>
  <si>
    <t>A000209</t>
  </si>
  <si>
    <t>A000210</t>
  </si>
  <si>
    <t>A000213</t>
  </si>
  <si>
    <t>A000214</t>
  </si>
  <si>
    <t>A000218</t>
  </si>
  <si>
    <t>A000219</t>
  </si>
  <si>
    <t>A000224</t>
  </si>
  <si>
    <t>A000243</t>
  </si>
  <si>
    <t>A000250</t>
  </si>
  <si>
    <t>A000252</t>
  </si>
  <si>
    <t>A000253</t>
  </si>
  <si>
    <t>A000254</t>
  </si>
  <si>
    <t>A000260</t>
  </si>
  <si>
    <t>A000265</t>
  </si>
  <si>
    <t>A000267</t>
  </si>
  <si>
    <t>A000268</t>
  </si>
  <si>
    <t>A000303</t>
  </si>
  <si>
    <t>A000317</t>
  </si>
  <si>
    <t>A000321</t>
  </si>
  <si>
    <t>A000423</t>
  </si>
  <si>
    <t>A000424</t>
  </si>
  <si>
    <t>A000458</t>
  </si>
  <si>
    <t>A000647</t>
  </si>
  <si>
    <t>A000648</t>
  </si>
  <si>
    <t>A000649</t>
  </si>
  <si>
    <t>A000654</t>
  </si>
  <si>
    <t>A000660</t>
  </si>
  <si>
    <t>A000670</t>
  </si>
  <si>
    <t>A000677</t>
  </si>
  <si>
    <t>A000678</t>
  </si>
  <si>
    <t>A000684</t>
  </si>
  <si>
    <t>A000696</t>
  </si>
  <si>
    <t>A000697</t>
  </si>
  <si>
    <t>A000702</t>
  </si>
  <si>
    <t>A000725</t>
  </si>
  <si>
    <t>A000729</t>
  </si>
  <si>
    <t>A000735</t>
  </si>
  <si>
    <t>A000751</t>
  </si>
  <si>
    <t>A000758</t>
  </si>
  <si>
    <t>A000907</t>
  </si>
  <si>
    <t>A000912</t>
  </si>
  <si>
    <t>A000913</t>
  </si>
  <si>
    <t>A000938</t>
  </si>
  <si>
    <t>A000941</t>
  </si>
  <si>
    <t>A000942</t>
  </si>
  <si>
    <t>A000950</t>
  </si>
  <si>
    <t>A000953</t>
  </si>
  <si>
    <t>A000959</t>
  </si>
  <si>
    <t>A000967</t>
  </si>
  <si>
    <t>A000968</t>
  </si>
  <si>
    <t>A001019</t>
  </si>
  <si>
    <t>A001021</t>
  </si>
  <si>
    <t>A001025</t>
  </si>
  <si>
    <t>A001029</t>
  </si>
  <si>
    <t>A001123</t>
  </si>
  <si>
    <t>A001127</t>
  </si>
  <si>
    <t>A001132</t>
  </si>
  <si>
    <t>A001151</t>
  </si>
  <si>
    <t>A001154</t>
  </si>
  <si>
    <t>A001160</t>
  </si>
  <si>
    <t>A001163</t>
  </si>
  <si>
    <t>A001164</t>
  </si>
  <si>
    <t>A001165</t>
  </si>
  <si>
    <t>A001233</t>
  </si>
  <si>
    <t>A002009</t>
  </si>
  <si>
    <t>A002012</t>
  </si>
  <si>
    <t>A002013</t>
  </si>
  <si>
    <t>A002016</t>
  </si>
  <si>
    <t>A002019</t>
  </si>
  <si>
    <t>A002026</t>
  </si>
  <si>
    <t>A002029</t>
  </si>
  <si>
    <t>A002030</t>
  </si>
  <si>
    <t>A002032</t>
  </si>
  <si>
    <t>A002070</t>
  </si>
  <si>
    <t>A002073</t>
  </si>
  <si>
    <t>A002074</t>
  </si>
  <si>
    <t>A002076</t>
  </si>
  <si>
    <t>A002078</t>
  </si>
  <si>
    <t>A002079</t>
  </si>
  <si>
    <t>A002083</t>
  </si>
  <si>
    <t>A002087</t>
  </si>
  <si>
    <t>A002090</t>
  </si>
  <si>
    <t>A002093</t>
  </si>
  <si>
    <t>A002095</t>
  </si>
  <si>
    <t>A003016</t>
  </si>
  <si>
    <t>A003017</t>
  </si>
  <si>
    <t>A003019</t>
  </si>
  <si>
    <t>A003020</t>
  </si>
  <si>
    <t>A003030</t>
  </si>
  <si>
    <t>A003032</t>
  </si>
  <si>
    <t>A003047</t>
  </si>
  <si>
    <t>A003058</t>
  </si>
  <si>
    <t>A003060</t>
  </si>
  <si>
    <t>A003061</t>
  </si>
  <si>
    <t>A003063</t>
  </si>
  <si>
    <t>A003064</t>
  </si>
  <si>
    <t>A003097</t>
  </si>
  <si>
    <t>A003098</t>
  </si>
  <si>
    <t>A004002</t>
  </si>
  <si>
    <t>A004008</t>
  </si>
  <si>
    <t>A004009</t>
  </si>
  <si>
    <t>A004010</t>
  </si>
  <si>
    <t>A004041</t>
  </si>
  <si>
    <t>A004044</t>
  </si>
  <si>
    <t>A004048</t>
  </si>
  <si>
    <t>A004050</t>
  </si>
  <si>
    <t>A004051</t>
  </si>
  <si>
    <t>A004053</t>
  </si>
  <si>
    <t>A004055</t>
  </si>
  <si>
    <t>A004062</t>
  </si>
  <si>
    <t>A004123</t>
  </si>
  <si>
    <t>A004148</t>
  </si>
  <si>
    <t>A004150</t>
  </si>
  <si>
    <t>A004158</t>
  </si>
  <si>
    <t>A004160</t>
  </si>
  <si>
    <t>A004169</t>
  </si>
  <si>
    <t>A004170</t>
  </si>
  <si>
    <t>A004222</t>
  </si>
  <si>
    <t>A004229</t>
  </si>
  <si>
    <t>A004234</t>
  </si>
  <si>
    <t>A004301</t>
  </si>
  <si>
    <t>A004304</t>
  </si>
  <si>
    <t>A004344</t>
  </si>
  <si>
    <t>A004351</t>
  </si>
  <si>
    <t>A004353</t>
  </si>
  <si>
    <t>A004354</t>
  </si>
  <si>
    <t>A004355</t>
  </si>
  <si>
    <t>A004356</t>
  </si>
  <si>
    <t>A004357</t>
  </si>
  <si>
    <t>A004359</t>
  </si>
  <si>
    <t>A004363</t>
  </si>
  <si>
    <t>A004382</t>
  </si>
  <si>
    <t>ejemplo: A000001</t>
  </si>
  <si>
    <t>Instrucciones: Actualizar Todos Los Campos en Amarillo Antes de 8/19 y Enviar a mattei_d@de.pr.gov</t>
  </si>
  <si>
    <t>HCV Distributors INC</t>
  </si>
  <si>
    <t>Fuentes De Agua "Hands Free" Modelo: LZ8WSSSMC, Marca: ELKAY</t>
  </si>
  <si>
    <t>Electricidad Adicional Para Conexion Que Incluya Tuberia 3/4, Cable 12 De 20 AMP</t>
  </si>
  <si>
    <t>Tuberia Adicional Con Capacidad De Descarga Adicional</t>
  </si>
  <si>
    <t>n/a</t>
  </si>
  <si>
    <t>Class</t>
  </si>
  <si>
    <t>030375897</t>
  </si>
  <si>
    <t>660675637</t>
  </si>
  <si>
    <t>660820377</t>
  </si>
  <si>
    <t>660626829</t>
  </si>
  <si>
    <t>660287124</t>
  </si>
  <si>
    <t>660575379</t>
  </si>
  <si>
    <t>660642424</t>
  </si>
  <si>
    <t>Profile ID</t>
  </si>
  <si>
    <t>11F</t>
  </si>
  <si>
    <t>092</t>
  </si>
  <si>
    <t>000000000000014741</t>
  </si>
  <si>
    <t>E4992</t>
  </si>
  <si>
    <t>10F</t>
  </si>
  <si>
    <t>000000000000014742</t>
  </si>
  <si>
    <t>000000000000014743</t>
  </si>
  <si>
    <t>000000000000014744</t>
  </si>
  <si>
    <t>E5240</t>
  </si>
  <si>
    <t>052</t>
  </si>
  <si>
    <t>000000000000014745</t>
  </si>
  <si>
    <t>000000000000014746</t>
  </si>
  <si>
    <t>086</t>
  </si>
  <si>
    <t>000000000000014747</t>
  </si>
  <si>
    <t>000000000000014748</t>
  </si>
  <si>
    <t>000000000000014749</t>
  </si>
  <si>
    <t>000000000000014750</t>
  </si>
  <si>
    <t>000000000000014751</t>
  </si>
  <si>
    <t>051</t>
  </si>
  <si>
    <t>000000000000014752</t>
  </si>
  <si>
    <t>000000000000014753</t>
  </si>
  <si>
    <t>000000000000014754</t>
  </si>
  <si>
    <r>
      <rPr>
        <b/>
        <sz val="11"/>
        <color theme="1"/>
        <rFont val="Calibri"/>
        <family val="2"/>
        <scheme val="minor"/>
      </rPr>
      <t xml:space="preserve">Limitación de responsabilidad: </t>
    </r>
    <r>
      <rPr>
        <sz val="11"/>
        <color theme="1"/>
        <rFont val="Calibri"/>
        <family val="2"/>
        <scheme val="minor"/>
      </rPr>
      <t>Este es un formulario para recopilar las solicitudes del equipo y materiales, de acuerdo a las necesidades identificadas por la escuela. Pueden haber cambios, de acuerdo a la disponibilidad del inventario del proveedor.</t>
    </r>
  </si>
  <si>
    <t>000000000000014740</t>
  </si>
  <si>
    <t>E5490</t>
  </si>
  <si>
    <t>011</t>
  </si>
  <si>
    <t>E2990</t>
  </si>
  <si>
    <t>07F</t>
  </si>
  <si>
    <t>Computer Network Systems</t>
  </si>
  <si>
    <t>E4414</t>
  </si>
  <si>
    <t>300</t>
  </si>
  <si>
    <t>21-1755 Enmienda 1</t>
  </si>
  <si>
    <t>Partida ASG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</si>
</sst>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8"/>
      <color rgb="FF000000"/>
      <name val="Segoe UI"/>
      <family val="2"/>
    </font>
    <font>
      <i/>
      <sz val="11"/>
      <color rgb="FFFF0000"/>
      <name val="Calibri"/>
      <family val="2"/>
      <scheme val="minor"/>
    </font>
    <font>
      <b/>
      <sz val="10"/>
      <name val="Arial Unicode MS"/>
    </font>
    <font>
      <b/>
      <sz val="10"/>
      <color rgb="FF000000"/>
      <name val="Arial Unicode MS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2060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9">
    <xf numFmtId="0" fontId="0" fillId="0" borderId="0" xfId="0"/>
    <xf numFmtId="44" fontId="0" fillId="0" borderId="0" xfId="1" applyFont="1" applyProtection="1"/>
    <xf numFmtId="0" fontId="2" fillId="3" borderId="16" xfId="0" applyFont="1" applyFill="1" applyBorder="1" applyAlignment="1" applyProtection="1">
      <alignment horizontal="left"/>
    </xf>
    <xf numFmtId="0" fontId="11" fillId="0" borderId="0" xfId="0" applyFont="1" applyProtection="1"/>
    <xf numFmtId="0" fontId="2" fillId="3" borderId="35" xfId="0" applyFont="1" applyFill="1" applyBorder="1" applyAlignment="1" applyProtection="1">
      <alignment horizontal="left"/>
    </xf>
    <xf numFmtId="0" fontId="6" fillId="0" borderId="0" xfId="0" applyFont="1" applyFill="1" applyAlignment="1" applyProtection="1">
      <alignment vertical="center"/>
    </xf>
    <xf numFmtId="3" fontId="3" fillId="0" borderId="1" xfId="0" applyNumberFormat="1" applyFont="1" applyBorder="1" applyAlignment="1" applyProtection="1">
      <alignment horizontal="right"/>
    </xf>
    <xf numFmtId="0" fontId="6" fillId="0" borderId="0" xfId="0" applyFont="1" applyFill="1" applyAlignment="1" applyProtection="1">
      <alignment horizontal="center" vertical="center"/>
    </xf>
    <xf numFmtId="165" fontId="3" fillId="0" borderId="1" xfId="2" applyNumberFormat="1" applyFont="1" applyBorder="1" applyAlignment="1" applyProtection="1">
      <alignment horizontal="center"/>
    </xf>
    <xf numFmtId="165" fontId="3" fillId="0" borderId="0" xfId="2" applyNumberFormat="1" applyFont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left"/>
    </xf>
    <xf numFmtId="3" fontId="3" fillId="0" borderId="0" xfId="0" applyNumberFormat="1" applyFont="1" applyFill="1" applyBorder="1" applyAlignment="1" applyProtection="1"/>
    <xf numFmtId="0" fontId="4" fillId="0" borderId="0" xfId="0" applyFont="1" applyProtection="1"/>
    <xf numFmtId="0" fontId="2" fillId="3" borderId="11" xfId="0" applyFont="1" applyFill="1" applyBorder="1" applyAlignment="1" applyProtection="1">
      <alignment horizontal="left"/>
    </xf>
    <xf numFmtId="0" fontId="2" fillId="3" borderId="31" xfId="0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164" fontId="7" fillId="3" borderId="12" xfId="1" applyNumberFormat="1" applyFont="1" applyFill="1" applyBorder="1" applyProtection="1"/>
    <xf numFmtId="0" fontId="3" fillId="4" borderId="8" xfId="0" applyFont="1" applyFill="1" applyBorder="1" applyProtection="1"/>
    <xf numFmtId="0" fontId="3" fillId="4" borderId="9" xfId="0" applyFont="1" applyFill="1" applyBorder="1" applyProtection="1"/>
    <xf numFmtId="0" fontId="3" fillId="4" borderId="9" xfId="0" applyFont="1" applyFill="1" applyBorder="1" applyAlignment="1" applyProtection="1">
      <alignment horizontal="left"/>
    </xf>
    <xf numFmtId="0" fontId="3" fillId="0" borderId="6" xfId="0" applyFont="1" applyBorder="1" applyProtection="1"/>
    <xf numFmtId="0" fontId="3" fillId="0" borderId="0" xfId="0" applyFont="1" applyBorder="1" applyProtection="1"/>
    <xf numFmtId="0" fontId="0" fillId="0" borderId="0" xfId="0" applyFont="1" applyBorder="1" applyProtection="1"/>
    <xf numFmtId="0" fontId="3" fillId="0" borderId="0" xfId="0" applyFont="1" applyBorder="1" applyAlignment="1" applyProtection="1">
      <alignment horizontal="left"/>
    </xf>
    <xf numFmtId="1" fontId="8" fillId="5" borderId="20" xfId="1" applyNumberFormat="1" applyFont="1" applyFill="1" applyBorder="1" applyProtection="1"/>
    <xf numFmtId="0" fontId="3" fillId="4" borderId="17" xfId="0" applyFont="1" applyFill="1" applyBorder="1" applyProtection="1"/>
    <xf numFmtId="0" fontId="3" fillId="4" borderId="2" xfId="0" applyFont="1" applyFill="1" applyBorder="1" applyProtection="1"/>
    <xf numFmtId="0" fontId="3" fillId="4" borderId="2" xfId="0" applyFont="1" applyFill="1" applyBorder="1" applyAlignment="1" applyProtection="1">
      <alignment horizontal="left"/>
    </xf>
    <xf numFmtId="0" fontId="0" fillId="4" borderId="9" xfId="0" applyFont="1" applyFill="1" applyBorder="1" applyProtection="1"/>
    <xf numFmtId="0" fontId="3" fillId="0" borderId="3" xfId="0" applyFont="1" applyBorder="1" applyProtection="1"/>
    <xf numFmtId="0" fontId="3" fillId="0" borderId="4" xfId="0" applyFont="1" applyBorder="1" applyProtection="1"/>
    <xf numFmtId="0" fontId="3" fillId="0" borderId="4" xfId="0" applyFont="1" applyBorder="1" applyAlignment="1" applyProtection="1">
      <alignment horizontal="left"/>
    </xf>
    <xf numFmtId="1" fontId="8" fillId="5" borderId="22" xfId="1" applyNumberFormat="1" applyFont="1" applyFill="1" applyBorder="1" applyProtection="1"/>
    <xf numFmtId="0" fontId="3" fillId="0" borderId="0" xfId="0" applyFont="1" applyProtection="1"/>
    <xf numFmtId="3" fontId="3" fillId="2" borderId="15" xfId="0" applyNumberFormat="1" applyFont="1" applyFill="1" applyBorder="1" applyAlignment="1" applyProtection="1">
      <alignment horizontal="right"/>
      <protection locked="0"/>
    </xf>
    <xf numFmtId="1" fontId="5" fillId="2" borderId="19" xfId="1" applyNumberFormat="1" applyFont="1" applyFill="1" applyBorder="1" applyProtection="1">
      <protection locked="0"/>
    </xf>
    <xf numFmtId="1" fontId="5" fillId="2" borderId="21" xfId="1" applyNumberFormat="1" applyFont="1" applyFill="1" applyBorder="1" applyProtection="1">
      <protection locked="0"/>
    </xf>
    <xf numFmtId="0" fontId="2" fillId="3" borderId="36" xfId="0" applyFont="1" applyFill="1" applyBorder="1" applyAlignment="1" applyProtection="1">
      <alignment horizontal="center" vertical="center"/>
    </xf>
    <xf numFmtId="0" fontId="2" fillId="3" borderId="37" xfId="0" applyFont="1" applyFill="1" applyBorder="1" applyAlignment="1" applyProtection="1">
      <alignment horizontal="center" vertical="center"/>
    </xf>
    <xf numFmtId="44" fontId="2" fillId="3" borderId="21" xfId="1" applyFont="1" applyFill="1" applyBorder="1" applyAlignment="1" applyProtection="1">
      <alignment horizontal="center" vertical="center"/>
    </xf>
    <xf numFmtId="0" fontId="7" fillId="3" borderId="11" xfId="0" applyFont="1" applyFill="1" applyBorder="1" applyProtection="1"/>
    <xf numFmtId="0" fontId="0" fillId="0" borderId="0" xfId="0" applyFont="1" applyProtection="1"/>
    <xf numFmtId="0" fontId="0" fillId="2" borderId="25" xfId="0" applyFont="1" applyFill="1" applyBorder="1" applyProtection="1"/>
    <xf numFmtId="0" fontId="0" fillId="2" borderId="13" xfId="0" applyFont="1" applyFill="1" applyBorder="1" applyProtection="1"/>
    <xf numFmtId="0" fontId="0" fillId="2" borderId="0" xfId="0" applyFont="1" applyFill="1" applyBorder="1" applyProtection="1"/>
    <xf numFmtId="0" fontId="0" fillId="2" borderId="27" xfId="0" applyFont="1" applyFill="1" applyBorder="1" applyProtection="1"/>
    <xf numFmtId="0" fontId="0" fillId="2" borderId="28" xfId="0" applyFont="1" applyFill="1" applyBorder="1" applyProtection="1"/>
    <xf numFmtId="0" fontId="0" fillId="2" borderId="14" xfId="0" applyFont="1" applyFill="1" applyBorder="1" applyProtection="1"/>
    <xf numFmtId="0" fontId="0" fillId="0" borderId="0" xfId="0" applyFont="1"/>
    <xf numFmtId="0" fontId="0" fillId="0" borderId="0" xfId="0" applyFont="1" applyFill="1" applyProtection="1"/>
    <xf numFmtId="0" fontId="0" fillId="0" borderId="0" xfId="0" applyFont="1" applyFill="1" applyBorder="1" applyAlignment="1" applyProtection="1">
      <alignment horizontal="left"/>
    </xf>
    <xf numFmtId="0" fontId="0" fillId="0" borderId="0" xfId="0" applyFont="1" applyAlignment="1" applyProtection="1">
      <alignment horizontal="center"/>
    </xf>
    <xf numFmtId="0" fontId="0" fillId="0" borderId="6" xfId="0" applyFont="1" applyBorder="1" applyProtection="1"/>
    <xf numFmtId="0" fontId="0" fillId="0" borderId="0" xfId="0" applyFont="1" applyBorder="1" applyAlignment="1" applyProtection="1">
      <alignment horizontal="left"/>
    </xf>
    <xf numFmtId="0" fontId="2" fillId="6" borderId="0" xfId="0" applyFont="1" applyFill="1"/>
    <xf numFmtId="0" fontId="12" fillId="0" borderId="0" xfId="0" applyFont="1"/>
    <xf numFmtId="43" fontId="0" fillId="0" borderId="0" xfId="3" applyFont="1"/>
    <xf numFmtId="0" fontId="13" fillId="0" borderId="0" xfId="0" applyFont="1"/>
    <xf numFmtId="43" fontId="12" fillId="0" borderId="0" xfId="3" applyFont="1" applyFill="1" applyBorder="1"/>
    <xf numFmtId="49" fontId="12" fillId="0" borderId="0" xfId="0" applyNumberFormat="1" applyFont="1"/>
    <xf numFmtId="0" fontId="0" fillId="0" borderId="0" xfId="0" applyNumberFormat="1"/>
    <xf numFmtId="164" fontId="0" fillId="0" borderId="0" xfId="1" applyNumberFormat="1" applyFont="1"/>
    <xf numFmtId="43" fontId="12" fillId="2" borderId="0" xfId="3" applyFont="1" applyFill="1" applyBorder="1"/>
    <xf numFmtId="49" fontId="12" fillId="2" borderId="0" xfId="0" applyNumberFormat="1" applyFont="1" applyFill="1"/>
    <xf numFmtId="44" fontId="3" fillId="0" borderId="1" xfId="1" applyFont="1" applyBorder="1" applyProtection="1"/>
    <xf numFmtId="44" fontId="3" fillId="0" borderId="10" xfId="1" applyNumberFormat="1" applyFont="1" applyBorder="1" applyProtection="1"/>
    <xf numFmtId="44" fontId="3" fillId="0" borderId="1" xfId="1" applyNumberFormat="1" applyFont="1" applyBorder="1" applyProtection="1"/>
    <xf numFmtId="0" fontId="7" fillId="3" borderId="12" xfId="0" applyFont="1" applyFill="1" applyBorder="1" applyProtection="1"/>
    <xf numFmtId="0" fontId="2" fillId="3" borderId="38" xfId="0" applyFont="1" applyFill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wrapText="1"/>
    </xf>
    <xf numFmtId="49" fontId="0" fillId="0" borderId="0" xfId="0" applyNumberFormat="1" applyFont="1" applyProtection="1"/>
    <xf numFmtId="49" fontId="6" fillId="0" borderId="0" xfId="0" applyNumberFormat="1" applyFont="1" applyFill="1" applyAlignment="1" applyProtection="1">
      <alignment vertical="center"/>
    </xf>
    <xf numFmtId="49" fontId="6" fillId="0" borderId="0" xfId="0" applyNumberFormat="1" applyFont="1" applyFill="1" applyAlignment="1" applyProtection="1">
      <alignment horizontal="center" vertical="center"/>
    </xf>
    <xf numFmtId="49" fontId="0" fillId="0" borderId="0" xfId="0" applyNumberFormat="1"/>
    <xf numFmtId="49" fontId="3" fillId="0" borderId="0" xfId="0" applyNumberFormat="1" applyFont="1" applyFill="1" applyBorder="1" applyAlignment="1" applyProtection="1"/>
    <xf numFmtId="49" fontId="2" fillId="3" borderId="37" xfId="0" applyNumberFormat="1" applyFont="1" applyFill="1" applyBorder="1" applyAlignment="1" applyProtection="1">
      <alignment horizontal="center" vertical="center"/>
    </xf>
    <xf numFmtId="49" fontId="3" fillId="4" borderId="2" xfId="0" applyNumberFormat="1" applyFont="1" applyFill="1" applyBorder="1" applyProtection="1"/>
    <xf numFmtId="49" fontId="3" fillId="0" borderId="0" xfId="0" applyNumberFormat="1" applyFont="1" applyBorder="1" applyProtection="1"/>
    <xf numFmtId="49" fontId="0" fillId="0" borderId="0" xfId="0" applyNumberFormat="1" applyFont="1" applyBorder="1" applyProtection="1"/>
    <xf numFmtId="49" fontId="3" fillId="4" borderId="9" xfId="0" applyNumberFormat="1" applyFont="1" applyFill="1" applyBorder="1" applyProtection="1"/>
    <xf numFmtId="49" fontId="3" fillId="0" borderId="4" xfId="0" applyNumberFormat="1" applyFont="1" applyBorder="1" applyProtection="1"/>
    <xf numFmtId="49" fontId="3" fillId="0" borderId="0" xfId="2" applyNumberFormat="1" applyFont="1" applyBorder="1" applyAlignment="1" applyProtection="1">
      <alignment horizontal="center"/>
    </xf>
    <xf numFmtId="49" fontId="0" fillId="2" borderId="25" xfId="0" applyNumberFormat="1" applyFont="1" applyFill="1" applyBorder="1" applyProtection="1"/>
    <xf numFmtId="49" fontId="0" fillId="2" borderId="0" xfId="0" applyNumberFormat="1" applyFont="1" applyFill="1" applyBorder="1" applyProtection="1"/>
    <xf numFmtId="49" fontId="0" fillId="2" borderId="28" xfId="0" applyNumberFormat="1" applyFont="1" applyFill="1" applyBorder="1" applyProtection="1"/>
    <xf numFmtId="49" fontId="0" fillId="0" borderId="0" xfId="0" applyNumberFormat="1" applyFont="1"/>
    <xf numFmtId="49" fontId="0" fillId="0" borderId="0" xfId="0" applyNumberFormat="1" applyFont="1" applyFill="1" applyBorder="1" applyAlignment="1" applyProtection="1">
      <alignment horizontal="left"/>
    </xf>
    <xf numFmtId="49" fontId="11" fillId="0" borderId="0" xfId="0" applyNumberFormat="1" applyFont="1" applyProtection="1"/>
    <xf numFmtId="49" fontId="7" fillId="3" borderId="12" xfId="0" applyNumberFormat="1" applyFont="1" applyFill="1" applyBorder="1" applyProtection="1"/>
    <xf numFmtId="49" fontId="2" fillId="3" borderId="38" xfId="0" applyNumberFormat="1" applyFont="1" applyFill="1" applyBorder="1" applyAlignment="1" applyProtection="1">
      <alignment horizontal="center" vertical="center"/>
    </xf>
    <xf numFmtId="49" fontId="0" fillId="4" borderId="9" xfId="0" applyNumberFormat="1" applyFont="1" applyFill="1" applyBorder="1" applyProtection="1"/>
    <xf numFmtId="3" fontId="3" fillId="4" borderId="9" xfId="0" applyNumberFormat="1" applyFont="1" applyFill="1" applyBorder="1" applyProtection="1"/>
    <xf numFmtId="44" fontId="0" fillId="0" borderId="0" xfId="1" applyNumberFormat="1" applyFont="1" applyProtection="1"/>
    <xf numFmtId="44" fontId="0" fillId="0" borderId="0" xfId="0" applyNumberFormat="1"/>
    <xf numFmtId="44" fontId="3" fillId="0" borderId="0" xfId="0" applyNumberFormat="1" applyFont="1" applyFill="1" applyBorder="1" applyAlignment="1" applyProtection="1"/>
    <xf numFmtId="44" fontId="7" fillId="3" borderId="12" xfId="1" applyNumberFormat="1" applyFont="1" applyFill="1" applyBorder="1" applyProtection="1"/>
    <xf numFmtId="44" fontId="2" fillId="3" borderId="38" xfId="1" applyNumberFormat="1" applyFont="1" applyFill="1" applyBorder="1" applyAlignment="1" applyProtection="1">
      <alignment horizontal="center" vertical="center"/>
    </xf>
    <xf numFmtId="44" fontId="5" fillId="5" borderId="9" xfId="1" applyNumberFormat="1" applyFont="1" applyFill="1" applyBorder="1" applyProtection="1"/>
    <xf numFmtId="44" fontId="8" fillId="5" borderId="0" xfId="1" applyNumberFormat="1" applyFont="1" applyFill="1" applyBorder="1" applyProtection="1"/>
    <xf numFmtId="44" fontId="5" fillId="5" borderId="2" xfId="1" applyNumberFormat="1" applyFont="1" applyFill="1" applyBorder="1" applyProtection="1"/>
    <xf numFmtId="44" fontId="8" fillId="5" borderId="4" xfId="1" applyNumberFormat="1" applyFont="1" applyFill="1" applyBorder="1" applyProtection="1"/>
    <xf numFmtId="44" fontId="7" fillId="3" borderId="32" xfId="1" applyNumberFormat="1" applyFont="1" applyFill="1" applyBorder="1" applyProtection="1"/>
    <xf numFmtId="44" fontId="2" fillId="3" borderId="1" xfId="1" applyNumberFormat="1" applyFont="1" applyFill="1" applyBorder="1" applyAlignment="1" applyProtection="1">
      <alignment horizontal="center" vertical="center"/>
    </xf>
    <xf numFmtId="44" fontId="5" fillId="5" borderId="10" xfId="1" applyNumberFormat="1" applyFont="1" applyFill="1" applyBorder="1" applyProtection="1"/>
    <xf numFmtId="44" fontId="8" fillId="5" borderId="7" xfId="1" applyNumberFormat="1" applyFont="1" applyFill="1" applyBorder="1" applyProtection="1"/>
    <xf numFmtId="44" fontId="5" fillId="5" borderId="1" xfId="1" applyNumberFormat="1" applyFont="1" applyFill="1" applyBorder="1" applyProtection="1"/>
    <xf numFmtId="44" fontId="8" fillId="5" borderId="5" xfId="1" applyNumberFormat="1" applyFont="1" applyFill="1" applyBorder="1" applyProtection="1"/>
    <xf numFmtId="44" fontId="9" fillId="5" borderId="5" xfId="1" applyNumberFormat="1" applyFont="1" applyFill="1" applyBorder="1" applyProtection="1"/>
    <xf numFmtId="0" fontId="4" fillId="2" borderId="39" xfId="0" applyFont="1" applyFill="1" applyBorder="1" applyAlignment="1" applyProtection="1">
      <alignment horizontal="center" vertical="center" wrapText="1"/>
    </xf>
    <xf numFmtId="0" fontId="4" fillId="2" borderId="13" xfId="0" applyFont="1" applyFill="1" applyBorder="1" applyAlignment="1" applyProtection="1">
      <alignment horizontal="center" vertical="center" wrapText="1"/>
    </xf>
    <xf numFmtId="0" fontId="4" fillId="2" borderId="31" xfId="0" applyFont="1" applyFill="1" applyBorder="1" applyAlignment="1" applyProtection="1">
      <alignment horizontal="center" vertical="center" wrapText="1"/>
    </xf>
    <xf numFmtId="0" fontId="4" fillId="2" borderId="1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center" wrapText="1"/>
    </xf>
    <xf numFmtId="0" fontId="2" fillId="3" borderId="18" xfId="0" applyFont="1" applyFill="1" applyBorder="1" applyAlignment="1" applyProtection="1">
      <alignment horizontal="center" vertical="center" wrapText="1"/>
    </xf>
    <xf numFmtId="0" fontId="2" fillId="3" borderId="20" xfId="0" applyFont="1" applyFill="1" applyBorder="1" applyAlignment="1" applyProtection="1">
      <alignment horizontal="center" vertical="center" wrapText="1"/>
    </xf>
    <xf numFmtId="0" fontId="2" fillId="3" borderId="26" xfId="0" applyFont="1" applyFill="1" applyBorder="1" applyAlignment="1" applyProtection="1">
      <alignment horizontal="center" vertical="center" wrapText="1"/>
    </xf>
    <xf numFmtId="0" fontId="0" fillId="2" borderId="31" xfId="0" applyFont="1" applyFill="1" applyBorder="1" applyAlignment="1" applyProtection="1">
      <alignment horizontal="left"/>
      <protection locked="0"/>
    </xf>
    <xf numFmtId="0" fontId="0" fillId="2" borderId="28" xfId="0" applyFont="1" applyFill="1" applyBorder="1" applyAlignment="1" applyProtection="1">
      <alignment horizontal="left"/>
      <protection locked="0"/>
    </xf>
    <xf numFmtId="0" fontId="0" fillId="2" borderId="14" xfId="0" applyFont="1" applyFill="1" applyBorder="1" applyAlignment="1" applyProtection="1">
      <alignment horizontal="left"/>
      <protection locked="0"/>
    </xf>
    <xf numFmtId="0" fontId="0" fillId="2" borderId="11" xfId="0" applyFont="1" applyFill="1" applyBorder="1" applyAlignment="1" applyProtection="1">
      <alignment horizontal="left"/>
      <protection locked="0"/>
    </xf>
    <xf numFmtId="0" fontId="0" fillId="2" borderId="12" xfId="0" applyFont="1" applyFill="1" applyBorder="1" applyAlignment="1" applyProtection="1">
      <alignment horizontal="left"/>
      <protection locked="0"/>
    </xf>
    <xf numFmtId="0" fontId="0" fillId="2" borderId="32" xfId="0" applyFont="1" applyFill="1" applyBorder="1" applyAlignment="1" applyProtection="1">
      <alignment horizontal="left"/>
      <protection locked="0"/>
    </xf>
    <xf numFmtId="0" fontId="2" fillId="3" borderId="34" xfId="0" applyFont="1" applyFill="1" applyBorder="1" applyAlignment="1" applyProtection="1">
      <alignment horizontal="center" vertical="center"/>
    </xf>
    <xf numFmtId="0" fontId="2" fillId="3" borderId="22" xfId="0" applyFont="1" applyFill="1" applyBorder="1" applyAlignment="1" applyProtection="1">
      <alignment horizontal="center" vertical="center"/>
    </xf>
    <xf numFmtId="3" fontId="3" fillId="2" borderId="33" xfId="0" applyNumberFormat="1" applyFont="1" applyFill="1" applyBorder="1" applyAlignment="1" applyProtection="1">
      <alignment horizontal="center"/>
      <protection locked="0"/>
    </xf>
    <xf numFmtId="3" fontId="3" fillId="2" borderId="23" xfId="0" applyNumberFormat="1" applyFont="1" applyFill="1" applyBorder="1" applyAlignment="1" applyProtection="1">
      <alignment horizontal="center"/>
      <protection locked="0"/>
    </xf>
    <xf numFmtId="3" fontId="3" fillId="2" borderId="24" xfId="0" applyNumberFormat="1" applyFont="1" applyFill="1" applyBorder="1" applyAlignment="1" applyProtection="1">
      <alignment horizontal="center"/>
      <protection locked="0"/>
    </xf>
    <xf numFmtId="3" fontId="3" fillId="2" borderId="5" xfId="0" applyNumberFormat="1" applyFont="1" applyFill="1" applyBorder="1" applyAlignment="1" applyProtection="1">
      <alignment horizontal="center"/>
      <protection locked="0"/>
    </xf>
    <xf numFmtId="3" fontId="3" fillId="2" borderId="29" xfId="0" applyNumberFormat="1" applyFont="1" applyFill="1" applyBorder="1" applyAlignment="1" applyProtection="1">
      <alignment horizontal="center"/>
      <protection locked="0"/>
    </xf>
    <xf numFmtId="3" fontId="3" fillId="2" borderId="30" xfId="0" applyNumberFormat="1" applyFont="1" applyFill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</cellXfs>
  <cellStyles count="4">
    <cellStyle name="Comma" xfId="3" builtinId="3"/>
    <cellStyle name="Currency" xfId="1" builtinId="4"/>
    <cellStyle name="Normal" xfId="0" builtinId="0"/>
    <cellStyle name="Percent" xfId="2" builtinId="5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sv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6" Type="http://schemas.openxmlformats.org/officeDocument/2006/relationships/image" Target="../media/image12.svg"/><Relationship Id="rId5" Type="http://schemas.openxmlformats.org/officeDocument/2006/relationships/image" Target="../media/image11.png"/><Relationship Id="rId4" Type="http://schemas.openxmlformats.org/officeDocument/2006/relationships/image" Target="../media/image10.sv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80553</xdr:colOff>
          <xdr:row>9</xdr:row>
          <xdr:rowOff>47607</xdr:rowOff>
        </xdr:from>
        <xdr:to>
          <xdr:col>7</xdr:col>
          <xdr:colOff>4310742</xdr:colOff>
          <xdr:row>14</xdr:row>
          <xdr:rowOff>128423</xdr:rowOff>
        </xdr:to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pSpPr/>
          </xdr:nvGrpSpPr>
          <xdr:grpSpPr>
            <a:xfrm>
              <a:off x="1506582" y="2072350"/>
              <a:ext cx="9106989" cy="1006102"/>
              <a:chOff x="1506582" y="2115891"/>
              <a:chExt cx="8595360" cy="1006101"/>
            </a:xfrm>
          </xdr:grpSpPr>
          <xdr:sp macro="" textlink="">
            <xdr:nvSpPr>
              <xdr:cNvPr id="4100" name="Check Box 4" hidden="1">
                <a:extLst>
                  <a:ext uri="{63B3BB69-23CF-44E3-9099-C40C66FF867C}">
                    <a14:compatExt spid="_x0000_s4100"/>
                  </a:ext>
                  <a:ext uri="{FF2B5EF4-FFF2-40B4-BE49-F238E27FC236}">
                    <a16:creationId xmlns:a16="http://schemas.microsoft.com/office/drawing/2014/main" id="{00000000-0008-0000-0000-000004100000}"/>
                  </a:ext>
                </a:extLst>
              </xdr:cNvPr>
              <xdr:cNvSpPr/>
            </xdr:nvSpPr>
            <xdr:spPr bwMode="auto">
              <a:xfrm>
                <a:off x="1506582" y="2115891"/>
                <a:ext cx="8595360" cy="27432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Certifico que los bienes y/o servicios solicitados cumplen con lo establecido en el programa</a:t>
                </a:r>
              </a:p>
            </xdr:txBody>
          </xdr:sp>
          <xdr:sp macro="" textlink="">
            <xdr:nvSpPr>
              <xdr:cNvPr id="4101" name="Check Box 5" hidden="1">
                <a:extLst>
                  <a:ext uri="{63B3BB69-23CF-44E3-9099-C40C66FF867C}">
                    <a14:compatExt spid="_x0000_s4101"/>
                  </a:ext>
                  <a:ext uri="{FF2B5EF4-FFF2-40B4-BE49-F238E27FC236}">
                    <a16:creationId xmlns:a16="http://schemas.microsoft.com/office/drawing/2014/main" id="{00000000-0008-0000-0000-000005100000}"/>
                  </a:ext>
                </a:extLst>
              </xdr:cNvPr>
              <xdr:cNvSpPr/>
            </xdr:nvSpPr>
            <xdr:spPr bwMode="auto">
              <a:xfrm>
                <a:off x="1506582" y="2359820"/>
                <a:ext cx="8595360" cy="27432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Certifico que los bienes y/o servicios solicitados serán para fines seculares, neutrales y no ideológicos. (Los fondos federales no puedan ser utilizados para promover aspectos religiosos).</a:t>
                </a:r>
              </a:p>
            </xdr:txBody>
          </xdr:sp>
          <xdr:sp macro="" textlink="">
            <xdr:nvSpPr>
              <xdr:cNvPr id="4102" name="Check Box 6" hidden="1">
                <a:extLst>
                  <a:ext uri="{63B3BB69-23CF-44E3-9099-C40C66FF867C}">
                    <a14:compatExt spid="_x0000_s4102"/>
                  </a:ext>
                  <a:ext uri="{FF2B5EF4-FFF2-40B4-BE49-F238E27FC236}">
                    <a16:creationId xmlns:a16="http://schemas.microsoft.com/office/drawing/2014/main" id="{00000000-0008-0000-0000-000006100000}"/>
                  </a:ext>
                </a:extLst>
              </xdr:cNvPr>
              <xdr:cNvSpPr/>
            </xdr:nvSpPr>
            <xdr:spPr bwMode="auto">
              <a:xfrm>
                <a:off x="1506582" y="2603747"/>
                <a:ext cx="8595360" cy="27432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Certifico que los bienes adquiridos son propiedad del DEPR</a:t>
                </a:r>
              </a:p>
            </xdr:txBody>
          </xdr:sp>
          <xdr:sp macro="" textlink="">
            <xdr:nvSpPr>
              <xdr:cNvPr id="4103" name="Check Box 7" hidden="1">
                <a:extLst>
                  <a:ext uri="{63B3BB69-23CF-44E3-9099-C40C66FF867C}">
                    <a14:compatExt spid="_x0000_s4103"/>
                  </a:ext>
                  <a:ext uri="{FF2B5EF4-FFF2-40B4-BE49-F238E27FC236}">
                    <a16:creationId xmlns:a16="http://schemas.microsoft.com/office/drawing/2014/main" id="{00000000-0008-0000-0000-000007100000}"/>
                  </a:ext>
                </a:extLst>
              </xdr:cNvPr>
              <xdr:cNvSpPr/>
            </xdr:nvSpPr>
            <xdr:spPr bwMode="auto">
              <a:xfrm>
                <a:off x="1506582" y="2847672"/>
                <a:ext cx="8595360" cy="27432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Certifico que cumpliré con los procesos de registro y manejo de propiedad emitidos por el DEPR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71438</xdr:colOff>
      <xdr:row>2</xdr:row>
      <xdr:rowOff>77788</xdr:rowOff>
    </xdr:from>
    <xdr:to>
      <xdr:col>3</xdr:col>
      <xdr:colOff>447473</xdr:colOff>
      <xdr:row>10</xdr:row>
      <xdr:rowOff>134938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813" y="442913"/>
          <a:ext cx="987222" cy="1517650"/>
        </a:xfrm>
        <a:prstGeom prst="rect">
          <a:avLst/>
        </a:prstGeom>
      </xdr:spPr>
    </xdr:pic>
    <xdr:clientData/>
  </xdr:twoCellAnchor>
  <xdr:twoCellAnchor editAs="oneCell">
    <xdr:from>
      <xdr:col>7</xdr:col>
      <xdr:colOff>229778</xdr:colOff>
      <xdr:row>3</xdr:row>
      <xdr:rowOff>94097</xdr:rowOff>
    </xdr:from>
    <xdr:to>
      <xdr:col>8</xdr:col>
      <xdr:colOff>317820</xdr:colOff>
      <xdr:row>10</xdr:row>
      <xdr:rowOff>111126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7153" y="641785"/>
          <a:ext cx="699229" cy="1294966"/>
        </a:xfrm>
        <a:prstGeom prst="rect">
          <a:avLst/>
        </a:prstGeom>
      </xdr:spPr>
    </xdr:pic>
    <xdr:clientData/>
  </xdr:twoCellAnchor>
  <xdr:twoCellAnchor editAs="oneCell">
    <xdr:from>
      <xdr:col>16</xdr:col>
      <xdr:colOff>182052</xdr:colOff>
      <xdr:row>4</xdr:row>
      <xdr:rowOff>147469</xdr:rowOff>
    </xdr:from>
    <xdr:to>
      <xdr:col>19</xdr:col>
      <xdr:colOff>525993</xdr:colOff>
      <xdr:row>22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80115" y="877719"/>
          <a:ext cx="2177504" cy="3233906"/>
        </a:xfrm>
        <a:prstGeom prst="rect">
          <a:avLst/>
        </a:prstGeom>
      </xdr:spPr>
    </xdr:pic>
    <xdr:clientData/>
  </xdr:twoCellAnchor>
  <xdr:twoCellAnchor editAs="oneCell">
    <xdr:from>
      <xdr:col>1</xdr:col>
      <xdr:colOff>415527</xdr:colOff>
      <xdr:row>15</xdr:row>
      <xdr:rowOff>134937</xdr:rowOff>
    </xdr:from>
    <xdr:to>
      <xdr:col>4</xdr:col>
      <xdr:colOff>436</xdr:colOff>
      <xdr:row>23</xdr:row>
      <xdr:rowOff>12021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6715" y="2873375"/>
          <a:ext cx="1415982" cy="1337584"/>
        </a:xfrm>
        <a:prstGeom prst="rect">
          <a:avLst/>
        </a:prstGeom>
      </xdr:spPr>
    </xdr:pic>
    <xdr:clientData/>
  </xdr:twoCellAnchor>
  <xdr:twoCellAnchor editAs="oneCell">
    <xdr:from>
      <xdr:col>6</xdr:col>
      <xdr:colOff>470730</xdr:colOff>
      <xdr:row>16</xdr:row>
      <xdr:rowOff>550</xdr:rowOff>
    </xdr:from>
    <xdr:to>
      <xdr:col>9</xdr:col>
      <xdr:colOff>39689</xdr:colOff>
      <xdr:row>23</xdr:row>
      <xdr:rowOff>74622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56918" y="2921550"/>
          <a:ext cx="1402522" cy="1352010"/>
        </a:xfrm>
        <a:prstGeom prst="rect">
          <a:avLst/>
        </a:prstGeom>
      </xdr:spPr>
    </xdr:pic>
    <xdr:clientData/>
  </xdr:twoCellAnchor>
  <xdr:twoCellAnchor editAs="oneCell">
    <xdr:from>
      <xdr:col>11</xdr:col>
      <xdr:colOff>182564</xdr:colOff>
      <xdr:row>3</xdr:row>
      <xdr:rowOff>174625</xdr:rowOff>
    </xdr:from>
    <xdr:to>
      <xdr:col>14</xdr:col>
      <xdr:colOff>246063</xdr:colOff>
      <xdr:row>18</xdr:row>
      <xdr:rowOff>39688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024689" y="722313"/>
          <a:ext cx="1897061" cy="2603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37</xdr:row>
      <xdr:rowOff>60960</xdr:rowOff>
    </xdr:from>
    <xdr:to>
      <xdr:col>6</xdr:col>
      <xdr:colOff>891540</xdr:colOff>
      <xdr:row>69</xdr:row>
      <xdr:rowOff>152400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" y="6644640"/>
          <a:ext cx="4457700" cy="594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2</xdr:row>
      <xdr:rowOff>26895</xdr:rowOff>
    </xdr:from>
    <xdr:to>
      <xdr:col>6</xdr:col>
      <xdr:colOff>753035</xdr:colOff>
      <xdr:row>34</xdr:row>
      <xdr:rowOff>86659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24118" y="385483"/>
          <a:ext cx="4347882" cy="5797176"/>
        </a:xfrm>
        <a:prstGeom prst="rect">
          <a:avLst/>
        </a:prstGeom>
      </xdr:spPr>
    </xdr:pic>
    <xdr:clientData/>
  </xdr:twoCellAnchor>
  <xdr:twoCellAnchor editAs="oneCell">
    <xdr:from>
      <xdr:col>8</xdr:col>
      <xdr:colOff>8965</xdr:colOff>
      <xdr:row>37</xdr:row>
      <xdr:rowOff>35858</xdr:rowOff>
    </xdr:from>
    <xdr:to>
      <xdr:col>15</xdr:col>
      <xdr:colOff>143435</xdr:colOff>
      <xdr:row>69</xdr:row>
      <xdr:rowOff>167339</xdr:rowOff>
    </xdr:to>
    <xdr:pic>
      <xdr:nvPicPr>
        <xdr:cNvPr id="6" name="Graphic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065059" y="6669740"/>
          <a:ext cx="4401670" cy="5868893"/>
        </a:xfrm>
        <a:prstGeom prst="rect">
          <a:avLst/>
        </a:prstGeom>
      </xdr:spPr>
    </xdr:pic>
    <xdr:clientData/>
  </xdr:twoCellAnchor>
  <xdr:twoCellAnchor editAs="oneCell">
    <xdr:from>
      <xdr:col>7</xdr:col>
      <xdr:colOff>242046</xdr:colOff>
      <xdr:row>2</xdr:row>
      <xdr:rowOff>0</xdr:rowOff>
    </xdr:from>
    <xdr:to>
      <xdr:col>15</xdr:col>
      <xdr:colOff>116540</xdr:colOff>
      <xdr:row>34</xdr:row>
      <xdr:rowOff>107576</xdr:rowOff>
    </xdr:to>
    <xdr:pic>
      <xdr:nvPicPr>
        <xdr:cNvPr id="9" name="Graphic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056093" y="358588"/>
          <a:ext cx="4383741" cy="58449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ED9CB-4ACA-43A0-927B-9C91010E7160}">
  <dimension ref="A1:O75"/>
  <sheetViews>
    <sheetView showGridLines="0" tabSelected="1" zoomScale="70" zoomScaleNormal="70" workbookViewId="0">
      <selection activeCell="C2" sqref="C2"/>
    </sheetView>
  </sheetViews>
  <sheetFormatPr defaultColWidth="8.88671875" defaultRowHeight="14.4"/>
  <cols>
    <col min="1" max="1" width="3.5546875" style="41" customWidth="1"/>
    <col min="2" max="2" width="17.21875" style="41" customWidth="1"/>
    <col min="3" max="3" width="23.44140625" style="41" customWidth="1"/>
    <col min="4" max="4" width="27.5546875" style="41" customWidth="1"/>
    <col min="5" max="5" width="16.5546875" style="41" hidden="1" customWidth="1"/>
    <col min="6" max="6" width="15.109375" style="70" hidden="1" customWidth="1"/>
    <col min="7" max="7" width="20" style="41" customWidth="1"/>
    <col min="8" max="8" width="76.6640625" style="41" customWidth="1"/>
    <col min="9" max="9" width="29.6640625" style="70" hidden="1" customWidth="1"/>
    <col min="10" max="10" width="17.5546875" style="41" bestFit="1" customWidth="1"/>
    <col min="11" max="11" width="13" style="41" hidden="1" customWidth="1"/>
    <col min="12" max="12" width="13" style="70" hidden="1" customWidth="1"/>
    <col min="13" max="13" width="14.6640625" style="92" bestFit="1" customWidth="1"/>
    <col min="14" max="14" width="12.44140625" style="1" customWidth="1"/>
    <col min="15" max="15" width="15.21875" style="92" customWidth="1"/>
    <col min="16" max="16384" width="8.88671875" style="41"/>
  </cols>
  <sheetData>
    <row r="1" spans="2:15" ht="15" thickBot="1"/>
    <row r="2" spans="2:15" ht="18.600000000000001" customHeight="1" thickBot="1">
      <c r="B2" s="2" t="s">
        <v>66</v>
      </c>
      <c r="C2" s="34"/>
      <c r="D2" s="3" t="s">
        <v>319</v>
      </c>
      <c r="G2" s="108" t="s">
        <v>320</v>
      </c>
      <c r="H2" s="109"/>
    </row>
    <row r="3" spans="2:15" ht="14.4" customHeight="1" thickBot="1">
      <c r="B3" s="4" t="s">
        <v>87</v>
      </c>
      <c r="C3" s="65">
        <f>_xlfn.XLOOKUP($C$2,Budget!$A:$A,Budget!$D:$D,"Not in List-Contact DEPR",0)</f>
        <v>0</v>
      </c>
      <c r="G3" s="110"/>
      <c r="H3" s="111"/>
      <c r="I3" s="71"/>
      <c r="J3" s="5"/>
      <c r="K3" s="5"/>
      <c r="L3" s="71"/>
    </row>
    <row r="4" spans="2:15" ht="14.4" customHeight="1">
      <c r="B4" s="4" t="s">
        <v>88</v>
      </c>
      <c r="C4" s="66">
        <f>O21</f>
        <v>0</v>
      </c>
      <c r="G4" s="112" t="s">
        <v>357</v>
      </c>
      <c r="H4" s="112"/>
      <c r="I4" s="71"/>
      <c r="J4" s="5"/>
      <c r="K4" s="5"/>
      <c r="L4" s="71"/>
    </row>
    <row r="5" spans="2:15" ht="16.2" customHeight="1">
      <c r="B5" s="4" t="s">
        <v>89</v>
      </c>
      <c r="C5" s="6" t="str">
        <f>IF(C4&gt;C3,"OVER BUDGET", "WITHIN BUDGET")</f>
        <v>WITHIN BUDGET</v>
      </c>
      <c r="G5" s="112"/>
      <c r="H5" s="112"/>
      <c r="I5" s="72"/>
      <c r="J5" s="7"/>
      <c r="K5" s="7"/>
      <c r="L5" s="72"/>
    </row>
    <row r="6" spans="2:15">
      <c r="B6" s="4" t="s">
        <v>91</v>
      </c>
      <c r="C6" s="64">
        <f>IFERROR(C3-C4,"Contact DEPR")</f>
        <v>0</v>
      </c>
      <c r="D6" s="8" t="str">
        <f>IFERROR(C6/C3," ")</f>
        <v xml:space="preserve"> </v>
      </c>
      <c r="E6" s="9"/>
      <c r="F6" s="81"/>
      <c r="G6" s="112"/>
      <c r="H6" s="112"/>
    </row>
    <row r="7" spans="2:15" customFormat="1" ht="15" thickBot="1">
      <c r="F7" s="73"/>
      <c r="H7" s="69"/>
      <c r="I7" s="73"/>
      <c r="L7" s="73"/>
      <c r="M7" s="93"/>
      <c r="O7" s="93"/>
    </row>
    <row r="8" spans="2:15" ht="25.2" customHeight="1">
      <c r="B8" s="122" t="s">
        <v>92</v>
      </c>
      <c r="C8" s="124"/>
      <c r="D8" s="125"/>
      <c r="E8" s="125"/>
      <c r="F8" s="125"/>
      <c r="G8" s="125"/>
      <c r="H8" s="126"/>
      <c r="I8" s="74"/>
      <c r="J8" s="11"/>
      <c r="K8" s="11"/>
      <c r="L8" s="74"/>
      <c r="M8" s="94"/>
      <c r="N8" s="11"/>
      <c r="O8" s="94"/>
    </row>
    <row r="9" spans="2:15" ht="25.2" customHeight="1" thickBot="1">
      <c r="B9" s="123"/>
      <c r="C9" s="127"/>
      <c r="D9" s="128"/>
      <c r="E9" s="128"/>
      <c r="F9" s="128"/>
      <c r="G9" s="128"/>
      <c r="H9" s="129"/>
      <c r="I9" s="74"/>
      <c r="J9" s="11"/>
      <c r="K9" s="11"/>
      <c r="L9" s="74"/>
      <c r="M9" s="94"/>
      <c r="N9" s="11"/>
      <c r="O9" s="94"/>
    </row>
    <row r="10" spans="2:15" ht="14.4" customHeight="1">
      <c r="B10" s="113" t="s">
        <v>81</v>
      </c>
      <c r="C10" s="42"/>
      <c r="D10" s="42"/>
      <c r="E10" s="42"/>
      <c r="F10" s="82"/>
      <c r="G10" s="42"/>
      <c r="H10" s="43"/>
    </row>
    <row r="11" spans="2:15">
      <c r="B11" s="114"/>
      <c r="C11" s="44"/>
      <c r="D11" s="44"/>
      <c r="E11" s="44"/>
      <c r="F11" s="83"/>
      <c r="G11" s="44"/>
      <c r="H11" s="45"/>
    </row>
    <row r="12" spans="2:15">
      <c r="B12" s="114"/>
      <c r="C12" s="44"/>
      <c r="D12" s="44"/>
      <c r="E12" s="44"/>
      <c r="F12" s="83"/>
      <c r="G12" s="44"/>
      <c r="H12" s="45"/>
    </row>
    <row r="13" spans="2:15">
      <c r="B13" s="114"/>
      <c r="C13" s="44"/>
      <c r="D13" s="44"/>
      <c r="E13" s="44"/>
      <c r="F13" s="83"/>
      <c r="G13" s="44"/>
      <c r="H13" s="45"/>
    </row>
    <row r="14" spans="2:15">
      <c r="B14" s="114"/>
      <c r="C14" s="44"/>
      <c r="D14" s="44"/>
      <c r="E14" s="44"/>
      <c r="F14" s="83"/>
      <c r="G14" s="44"/>
      <c r="H14" s="45"/>
    </row>
    <row r="15" spans="2:15" ht="15" thickBot="1">
      <c r="B15" s="115"/>
      <c r="C15" s="46"/>
      <c r="D15" s="46"/>
      <c r="E15" s="46"/>
      <c r="F15" s="84"/>
      <c r="G15" s="46"/>
      <c r="H15" s="47"/>
    </row>
    <row r="16" spans="2:15" ht="15" thickBot="1">
      <c r="B16" s="12"/>
    </row>
    <row r="17" spans="1:15" ht="15" thickBot="1">
      <c r="B17" s="13" t="s">
        <v>78</v>
      </c>
      <c r="C17" s="119"/>
      <c r="D17" s="120"/>
      <c r="E17" s="120"/>
      <c r="F17" s="120"/>
      <c r="G17" s="120"/>
      <c r="H17" s="121"/>
      <c r="J17" s="3"/>
      <c r="K17" s="3"/>
      <c r="L17" s="87"/>
    </row>
    <row r="18" spans="1:15" ht="15" thickBot="1">
      <c r="B18" s="14" t="s">
        <v>79</v>
      </c>
      <c r="C18" s="116"/>
      <c r="D18" s="117"/>
      <c r="E18" s="117"/>
      <c r="F18" s="117"/>
      <c r="G18" s="117"/>
      <c r="H18" s="118"/>
    </row>
    <row r="19" spans="1:15" ht="15" thickBot="1">
      <c r="B19" s="14" t="s">
        <v>93</v>
      </c>
      <c r="C19" s="116"/>
      <c r="D19" s="117"/>
      <c r="E19" s="117"/>
      <c r="F19" s="117"/>
      <c r="G19" s="117"/>
      <c r="H19" s="118"/>
    </row>
    <row r="20" spans="1:15" ht="15" thickBot="1">
      <c r="B20" s="48"/>
      <c r="C20" s="48"/>
      <c r="D20" s="48"/>
      <c r="E20" s="48"/>
      <c r="F20" s="85"/>
      <c r="G20" s="48"/>
      <c r="H20" s="48"/>
    </row>
    <row r="21" spans="1:15" ht="18.600000000000001" thickBot="1">
      <c r="A21" s="49"/>
      <c r="B21" s="10"/>
      <c r="C21" s="50"/>
      <c r="D21" s="50"/>
      <c r="E21" s="50"/>
      <c r="F21" s="86"/>
      <c r="G21" s="50"/>
      <c r="H21" s="15"/>
      <c r="J21" s="40" t="s">
        <v>64</v>
      </c>
      <c r="K21" s="67"/>
      <c r="L21" s="88"/>
      <c r="M21" s="95"/>
      <c r="N21" s="16"/>
      <c r="O21" s="101">
        <f>SUM(O24,O31,O32,O33,O44,O53,O63,O64,O69,O70,O71,O72,O73,O74,O75)</f>
        <v>0</v>
      </c>
    </row>
    <row r="22" spans="1:15">
      <c r="B22" s="12"/>
      <c r="G22" s="22"/>
    </row>
    <row r="23" spans="1:15" s="51" customFormat="1" ht="21.6" customHeight="1">
      <c r="B23" s="37" t="s">
        <v>94</v>
      </c>
      <c r="C23" s="38" t="s">
        <v>52</v>
      </c>
      <c r="D23" s="38" t="s">
        <v>90</v>
      </c>
      <c r="E23" s="38" t="s">
        <v>80</v>
      </c>
      <c r="F23" s="75" t="s">
        <v>76</v>
      </c>
      <c r="G23" s="38" t="s">
        <v>367</v>
      </c>
      <c r="H23" s="38" t="s">
        <v>53</v>
      </c>
      <c r="I23" s="75" t="s">
        <v>77</v>
      </c>
      <c r="J23" s="38" t="s">
        <v>55</v>
      </c>
      <c r="K23" s="68" t="s">
        <v>326</v>
      </c>
      <c r="L23" s="89" t="s">
        <v>334</v>
      </c>
      <c r="M23" s="96" t="s">
        <v>54</v>
      </c>
      <c r="N23" s="39" t="s">
        <v>65</v>
      </c>
      <c r="O23" s="102" t="s">
        <v>64</v>
      </c>
    </row>
    <row r="24" spans="1:15" s="51" customFormat="1" ht="15" customHeight="1">
      <c r="B24" s="17">
        <v>1</v>
      </c>
      <c r="C24" s="18" t="s">
        <v>0</v>
      </c>
      <c r="D24" s="18" t="s">
        <v>363</v>
      </c>
      <c r="E24" s="91">
        <f>$C$2</f>
        <v>0</v>
      </c>
      <c r="F24" s="79">
        <v>660444154</v>
      </c>
      <c r="G24" s="19" t="s">
        <v>1</v>
      </c>
      <c r="H24" s="18" t="s">
        <v>72</v>
      </c>
      <c r="I24" s="76" t="s">
        <v>358</v>
      </c>
      <c r="J24" s="18" t="s">
        <v>6</v>
      </c>
      <c r="K24" s="18" t="s">
        <v>335</v>
      </c>
      <c r="L24" s="79" t="s">
        <v>336</v>
      </c>
      <c r="M24" s="97">
        <f>SUM(M25:M30)</f>
        <v>1903</v>
      </c>
      <c r="N24" s="35"/>
      <c r="O24" s="103">
        <f>N24*M24</f>
        <v>0</v>
      </c>
    </row>
    <row r="25" spans="1:15">
      <c r="B25" s="20"/>
      <c r="C25" s="21"/>
      <c r="D25" s="21"/>
      <c r="E25" s="21"/>
      <c r="F25" s="77"/>
      <c r="G25" s="23"/>
      <c r="H25" s="21" t="s">
        <v>73</v>
      </c>
      <c r="I25" s="77"/>
      <c r="J25" s="21"/>
      <c r="K25" s="21"/>
      <c r="L25" s="77"/>
      <c r="M25" s="98">
        <v>1295</v>
      </c>
      <c r="N25" s="24">
        <f>$N$24</f>
        <v>0</v>
      </c>
      <c r="O25" s="104">
        <f>N25*M25</f>
        <v>0</v>
      </c>
    </row>
    <row r="26" spans="1:15">
      <c r="B26" s="52"/>
      <c r="C26" s="22"/>
      <c r="D26" s="22"/>
      <c r="E26" s="21"/>
      <c r="F26" s="77"/>
      <c r="G26" s="53"/>
      <c r="H26" s="22" t="s">
        <v>67</v>
      </c>
      <c r="I26" s="78"/>
      <c r="J26" s="22"/>
      <c r="K26" s="22"/>
      <c r="L26" s="78"/>
      <c r="M26" s="98">
        <v>216</v>
      </c>
      <c r="N26" s="24">
        <f>$N$24</f>
        <v>0</v>
      </c>
      <c r="O26" s="104">
        <f t="shared" ref="O26:O72" si="0">N26*M26</f>
        <v>0</v>
      </c>
    </row>
    <row r="27" spans="1:15">
      <c r="B27" s="52"/>
      <c r="C27" s="22"/>
      <c r="D27" s="22"/>
      <c r="E27" s="21"/>
      <c r="F27" s="77"/>
      <c r="G27" s="53"/>
      <c r="H27" s="22" t="s">
        <v>68</v>
      </c>
      <c r="I27" s="78"/>
      <c r="J27" s="22"/>
      <c r="K27" s="22"/>
      <c r="L27" s="78"/>
      <c r="M27" s="98">
        <v>166</v>
      </c>
      <c r="N27" s="24">
        <f>$N$24</f>
        <v>0</v>
      </c>
      <c r="O27" s="104">
        <f t="shared" si="0"/>
        <v>0</v>
      </c>
    </row>
    <row r="28" spans="1:15">
      <c r="B28" s="52"/>
      <c r="C28" s="22"/>
      <c r="D28" s="22"/>
      <c r="E28" s="21"/>
      <c r="F28" s="77"/>
      <c r="G28" s="53"/>
      <c r="H28" s="22" t="s">
        <v>69</v>
      </c>
      <c r="I28" s="78"/>
      <c r="J28" s="22"/>
      <c r="K28" s="22"/>
      <c r="L28" s="78"/>
      <c r="M28" s="98">
        <v>129</v>
      </c>
      <c r="N28" s="24">
        <f>$N$24</f>
        <v>0</v>
      </c>
      <c r="O28" s="104">
        <f t="shared" si="0"/>
        <v>0</v>
      </c>
    </row>
    <row r="29" spans="1:15">
      <c r="B29" s="52"/>
      <c r="C29" s="22"/>
      <c r="D29" s="22"/>
      <c r="E29" s="21"/>
      <c r="F29" s="77"/>
      <c r="G29" s="53"/>
      <c r="H29" s="22" t="s">
        <v>70</v>
      </c>
      <c r="I29" s="78"/>
      <c r="J29" s="22"/>
      <c r="K29" s="22"/>
      <c r="L29" s="78"/>
      <c r="M29" s="98">
        <v>72</v>
      </c>
      <c r="N29" s="24">
        <f>$N$24</f>
        <v>0</v>
      </c>
      <c r="O29" s="104">
        <f t="shared" si="0"/>
        <v>0</v>
      </c>
    </row>
    <row r="30" spans="1:15">
      <c r="B30" s="52"/>
      <c r="C30" s="22"/>
      <c r="D30" s="22"/>
      <c r="E30" s="21"/>
      <c r="F30" s="77"/>
      <c r="G30" s="53"/>
      <c r="H30" s="22" t="s">
        <v>71</v>
      </c>
      <c r="I30" s="78"/>
      <c r="J30" s="22"/>
      <c r="K30" s="22"/>
      <c r="L30" s="78"/>
      <c r="M30" s="98">
        <v>25</v>
      </c>
      <c r="N30" s="24">
        <f t="shared" ref="N30" si="1">$N$24</f>
        <v>0</v>
      </c>
      <c r="O30" s="104">
        <f t="shared" si="0"/>
        <v>0</v>
      </c>
    </row>
    <row r="31" spans="1:15">
      <c r="B31" s="25">
        <v>2</v>
      </c>
      <c r="C31" s="26" t="s">
        <v>0</v>
      </c>
      <c r="D31" s="26" t="s">
        <v>363</v>
      </c>
      <c r="E31" s="26">
        <f t="shared" ref="E31:E75" si="2">$C$2</f>
        <v>0</v>
      </c>
      <c r="F31" s="76">
        <v>660444154</v>
      </c>
      <c r="G31" s="27" t="s">
        <v>2</v>
      </c>
      <c r="H31" s="26" t="s">
        <v>3</v>
      </c>
      <c r="I31" s="76" t="s">
        <v>337</v>
      </c>
      <c r="J31" s="26" t="s">
        <v>338</v>
      </c>
      <c r="K31" s="26" t="s">
        <v>339</v>
      </c>
      <c r="L31" s="76"/>
      <c r="M31" s="99">
        <v>85</v>
      </c>
      <c r="N31" s="36"/>
      <c r="O31" s="105">
        <f t="shared" si="0"/>
        <v>0</v>
      </c>
    </row>
    <row r="32" spans="1:15">
      <c r="B32" s="25">
        <v>3</v>
      </c>
      <c r="C32" s="26" t="s">
        <v>0</v>
      </c>
      <c r="D32" s="26" t="s">
        <v>363</v>
      </c>
      <c r="E32" s="26">
        <f t="shared" si="2"/>
        <v>0</v>
      </c>
      <c r="F32" s="76">
        <v>660444154</v>
      </c>
      <c r="G32" s="27" t="s">
        <v>4</v>
      </c>
      <c r="H32" s="26" t="s">
        <v>5</v>
      </c>
      <c r="I32" s="76" t="s">
        <v>340</v>
      </c>
      <c r="J32" s="26" t="s">
        <v>364</v>
      </c>
      <c r="K32" s="26" t="s">
        <v>362</v>
      </c>
      <c r="L32" s="76" t="s">
        <v>365</v>
      </c>
      <c r="M32" s="99">
        <v>102.9</v>
      </c>
      <c r="N32" s="36"/>
      <c r="O32" s="105">
        <f t="shared" si="0"/>
        <v>0</v>
      </c>
    </row>
    <row r="33" spans="2:15">
      <c r="B33" s="17">
        <v>4</v>
      </c>
      <c r="C33" s="18" t="s">
        <v>0</v>
      </c>
      <c r="D33" s="18" t="s">
        <v>28</v>
      </c>
      <c r="E33" s="18">
        <f t="shared" si="2"/>
        <v>0</v>
      </c>
      <c r="F33" s="79" t="s">
        <v>327</v>
      </c>
      <c r="G33" s="19" t="s">
        <v>7</v>
      </c>
      <c r="H33" s="18" t="s">
        <v>59</v>
      </c>
      <c r="I33" s="79" t="s">
        <v>341</v>
      </c>
      <c r="J33" s="18" t="s">
        <v>6</v>
      </c>
      <c r="K33" s="18" t="s">
        <v>335</v>
      </c>
      <c r="L33" s="79" t="s">
        <v>336</v>
      </c>
      <c r="M33" s="97">
        <f>SUM(M34:M43)</f>
        <v>2795.9699999999993</v>
      </c>
      <c r="N33" s="35"/>
      <c r="O33" s="103">
        <f>N33*M33</f>
        <v>0</v>
      </c>
    </row>
    <row r="34" spans="2:15">
      <c r="B34" s="29"/>
      <c r="C34" s="30"/>
      <c r="D34" s="30"/>
      <c r="E34" s="30"/>
      <c r="F34" s="80"/>
      <c r="G34" s="31"/>
      <c r="H34" s="30" t="s">
        <v>60</v>
      </c>
      <c r="I34" s="80"/>
      <c r="J34" s="30"/>
      <c r="K34" s="30"/>
      <c r="L34" s="80"/>
      <c r="M34" s="100">
        <v>1335</v>
      </c>
      <c r="N34" s="32">
        <f>$N$33</f>
        <v>0</v>
      </c>
      <c r="O34" s="106">
        <f t="shared" si="0"/>
        <v>0</v>
      </c>
    </row>
    <row r="35" spans="2:15">
      <c r="B35" s="52"/>
      <c r="C35" s="22"/>
      <c r="D35" s="22"/>
      <c r="E35" s="21"/>
      <c r="F35" s="78"/>
      <c r="G35" s="53"/>
      <c r="H35" s="22" t="s">
        <v>8</v>
      </c>
      <c r="I35" s="78"/>
      <c r="J35" s="22"/>
      <c r="K35" s="22"/>
      <c r="L35" s="78"/>
      <c r="M35" s="98">
        <v>375</v>
      </c>
      <c r="N35" s="24">
        <f t="shared" ref="N35:N43" si="3">$N$33</f>
        <v>0</v>
      </c>
      <c r="O35" s="104">
        <f t="shared" si="0"/>
        <v>0</v>
      </c>
    </row>
    <row r="36" spans="2:15">
      <c r="B36" s="52"/>
      <c r="C36" s="22"/>
      <c r="D36" s="22"/>
      <c r="E36" s="21"/>
      <c r="F36" s="78"/>
      <c r="G36" s="53"/>
      <c r="H36" s="22" t="s">
        <v>30</v>
      </c>
      <c r="I36" s="78"/>
      <c r="J36" s="22"/>
      <c r="K36" s="22"/>
      <c r="L36" s="78"/>
      <c r="M36" s="98">
        <v>295</v>
      </c>
      <c r="N36" s="24">
        <f t="shared" si="3"/>
        <v>0</v>
      </c>
      <c r="O36" s="104">
        <f t="shared" si="0"/>
        <v>0</v>
      </c>
    </row>
    <row r="37" spans="2:15">
      <c r="B37" s="52"/>
      <c r="C37" s="22"/>
      <c r="D37" s="22"/>
      <c r="E37" s="21"/>
      <c r="F37" s="78"/>
      <c r="G37" s="53"/>
      <c r="H37" s="22" t="s">
        <v>29</v>
      </c>
      <c r="I37" s="78"/>
      <c r="J37" s="22"/>
      <c r="K37" s="22"/>
      <c r="L37" s="78"/>
      <c r="M37" s="98">
        <v>165</v>
      </c>
      <c r="N37" s="24">
        <f t="shared" si="3"/>
        <v>0</v>
      </c>
      <c r="O37" s="104">
        <f t="shared" si="0"/>
        <v>0</v>
      </c>
    </row>
    <row r="38" spans="2:15">
      <c r="B38" s="52"/>
      <c r="C38" s="22"/>
      <c r="D38" s="22"/>
      <c r="E38" s="21"/>
      <c r="F38" s="78"/>
      <c r="G38" s="53"/>
      <c r="H38" s="22" t="s">
        <v>31</v>
      </c>
      <c r="I38" s="78"/>
      <c r="J38" s="22"/>
      <c r="K38" s="22"/>
      <c r="L38" s="78"/>
      <c r="M38" s="98">
        <v>29.99</v>
      </c>
      <c r="N38" s="24">
        <f t="shared" si="3"/>
        <v>0</v>
      </c>
      <c r="O38" s="104">
        <f t="shared" si="0"/>
        <v>0</v>
      </c>
    </row>
    <row r="39" spans="2:15">
      <c r="B39" s="52"/>
      <c r="C39" s="22"/>
      <c r="D39" s="22"/>
      <c r="E39" s="21"/>
      <c r="F39" s="78"/>
      <c r="G39" s="53"/>
      <c r="H39" s="22" t="s">
        <v>32</v>
      </c>
      <c r="I39" s="78"/>
      <c r="J39" s="22"/>
      <c r="K39" s="22"/>
      <c r="L39" s="78"/>
      <c r="M39" s="98">
        <v>21.99</v>
      </c>
      <c r="N39" s="24">
        <f t="shared" si="3"/>
        <v>0</v>
      </c>
      <c r="O39" s="104">
        <f t="shared" si="0"/>
        <v>0</v>
      </c>
    </row>
    <row r="40" spans="2:15">
      <c r="B40" s="52"/>
      <c r="C40" s="22"/>
      <c r="D40" s="22"/>
      <c r="E40" s="21"/>
      <c r="F40" s="78"/>
      <c r="G40" s="53"/>
      <c r="H40" s="22" t="s">
        <v>33</v>
      </c>
      <c r="I40" s="78"/>
      <c r="J40" s="22"/>
      <c r="K40" s="22"/>
      <c r="L40" s="78"/>
      <c r="M40" s="98">
        <v>69.989999999999995</v>
      </c>
      <c r="N40" s="24">
        <f t="shared" si="3"/>
        <v>0</v>
      </c>
      <c r="O40" s="104">
        <f t="shared" si="0"/>
        <v>0</v>
      </c>
    </row>
    <row r="41" spans="2:15">
      <c r="B41" s="52"/>
      <c r="C41" s="22"/>
      <c r="D41" s="22"/>
      <c r="E41" s="21"/>
      <c r="F41" s="78"/>
      <c r="G41" s="53"/>
      <c r="H41" s="22" t="s">
        <v>34</v>
      </c>
      <c r="I41" s="78"/>
      <c r="J41" s="22"/>
      <c r="K41" s="22"/>
      <c r="L41" s="78"/>
      <c r="M41" s="98">
        <v>299</v>
      </c>
      <c r="N41" s="24">
        <f t="shared" si="3"/>
        <v>0</v>
      </c>
      <c r="O41" s="104">
        <f t="shared" si="0"/>
        <v>0</v>
      </c>
    </row>
    <row r="42" spans="2:15">
      <c r="B42" s="52"/>
      <c r="C42" s="22"/>
      <c r="D42" s="22"/>
      <c r="E42" s="21"/>
      <c r="F42" s="78"/>
      <c r="G42" s="53"/>
      <c r="H42" s="22" t="s">
        <v>35</v>
      </c>
      <c r="I42" s="78"/>
      <c r="J42" s="22"/>
      <c r="K42" s="22"/>
      <c r="L42" s="78"/>
      <c r="M42" s="98">
        <v>155</v>
      </c>
      <c r="N42" s="24">
        <f t="shared" si="3"/>
        <v>0</v>
      </c>
      <c r="O42" s="104">
        <f t="shared" si="0"/>
        <v>0</v>
      </c>
    </row>
    <row r="43" spans="2:15">
      <c r="B43" s="52"/>
      <c r="C43" s="22"/>
      <c r="D43" s="22"/>
      <c r="E43" s="21"/>
      <c r="F43" s="78"/>
      <c r="G43" s="53"/>
      <c r="H43" s="22" t="s">
        <v>36</v>
      </c>
      <c r="I43" s="78"/>
      <c r="J43" s="22"/>
      <c r="K43" s="22"/>
      <c r="L43" s="78"/>
      <c r="M43" s="98">
        <v>50</v>
      </c>
      <c r="N43" s="24">
        <f t="shared" si="3"/>
        <v>0</v>
      </c>
      <c r="O43" s="104">
        <f t="shared" si="0"/>
        <v>0</v>
      </c>
    </row>
    <row r="44" spans="2:15">
      <c r="B44" s="25">
        <v>5</v>
      </c>
      <c r="C44" s="26" t="s">
        <v>16</v>
      </c>
      <c r="D44" s="26" t="s">
        <v>363</v>
      </c>
      <c r="E44" s="26">
        <f t="shared" si="2"/>
        <v>0</v>
      </c>
      <c r="F44" s="76">
        <v>660444154</v>
      </c>
      <c r="G44" s="27" t="s">
        <v>17</v>
      </c>
      <c r="H44" s="26" t="s">
        <v>74</v>
      </c>
      <c r="I44" s="76" t="s">
        <v>342</v>
      </c>
      <c r="J44" s="26" t="s">
        <v>343</v>
      </c>
      <c r="K44" s="26" t="s">
        <v>335</v>
      </c>
      <c r="L44" s="76" t="s">
        <v>344</v>
      </c>
      <c r="M44" s="99">
        <f>SUM(M45:M52)</f>
        <v>5156</v>
      </c>
      <c r="N44" s="36"/>
      <c r="O44" s="105">
        <f>N44*M44</f>
        <v>0</v>
      </c>
    </row>
    <row r="45" spans="2:15">
      <c r="B45" s="29"/>
      <c r="C45" s="30"/>
      <c r="D45" s="30"/>
      <c r="E45" s="30"/>
      <c r="F45" s="80"/>
      <c r="G45" s="31"/>
      <c r="H45" s="30" t="s">
        <v>61</v>
      </c>
      <c r="I45" s="80"/>
      <c r="J45" s="30"/>
      <c r="K45" s="30"/>
      <c r="L45" s="80"/>
      <c r="M45" s="100">
        <v>2095</v>
      </c>
      <c r="N45" s="32">
        <f>$N$44</f>
        <v>0</v>
      </c>
      <c r="O45" s="106">
        <f t="shared" si="0"/>
        <v>0</v>
      </c>
    </row>
    <row r="46" spans="2:15" s="33" customFormat="1">
      <c r="B46" s="52"/>
      <c r="C46" s="22"/>
      <c r="D46" s="22"/>
      <c r="E46" s="21"/>
      <c r="F46" s="78"/>
      <c r="G46" s="53"/>
      <c r="H46" s="22" t="s">
        <v>10</v>
      </c>
      <c r="I46" s="78"/>
      <c r="J46" s="22"/>
      <c r="K46" s="22"/>
      <c r="L46" s="78"/>
      <c r="M46" s="98">
        <v>1010</v>
      </c>
      <c r="N46" s="24">
        <f t="shared" ref="N46:N52" si="4">$N$44</f>
        <v>0</v>
      </c>
      <c r="O46" s="104">
        <f t="shared" si="0"/>
        <v>0</v>
      </c>
    </row>
    <row r="47" spans="2:15">
      <c r="B47" s="52"/>
      <c r="C47" s="22"/>
      <c r="D47" s="22"/>
      <c r="E47" s="21"/>
      <c r="F47" s="78"/>
      <c r="G47" s="53"/>
      <c r="H47" s="22" t="s">
        <v>11</v>
      </c>
      <c r="I47" s="78"/>
      <c r="J47" s="22"/>
      <c r="K47" s="22"/>
      <c r="L47" s="78"/>
      <c r="M47" s="98">
        <v>139</v>
      </c>
      <c r="N47" s="24">
        <f t="shared" si="4"/>
        <v>0</v>
      </c>
      <c r="O47" s="104">
        <f t="shared" si="0"/>
        <v>0</v>
      </c>
    </row>
    <row r="48" spans="2:15">
      <c r="B48" s="52"/>
      <c r="C48" s="22"/>
      <c r="D48" s="22"/>
      <c r="E48" s="21"/>
      <c r="F48" s="78"/>
      <c r="G48" s="53"/>
      <c r="H48" s="22" t="s">
        <v>12</v>
      </c>
      <c r="I48" s="78"/>
      <c r="J48" s="22"/>
      <c r="K48" s="22"/>
      <c r="L48" s="78"/>
      <c r="M48" s="98">
        <v>210</v>
      </c>
      <c r="N48" s="24">
        <f t="shared" si="4"/>
        <v>0</v>
      </c>
      <c r="O48" s="104">
        <f t="shared" si="0"/>
        <v>0</v>
      </c>
    </row>
    <row r="49" spans="2:15">
      <c r="B49" s="52"/>
      <c r="C49" s="22"/>
      <c r="D49" s="22"/>
      <c r="E49" s="21"/>
      <c r="F49" s="78"/>
      <c r="G49" s="53"/>
      <c r="H49" s="22" t="s">
        <v>13</v>
      </c>
      <c r="I49" s="78"/>
      <c r="J49" s="22"/>
      <c r="K49" s="22"/>
      <c r="L49" s="78"/>
      <c r="M49" s="98">
        <v>210</v>
      </c>
      <c r="N49" s="24">
        <f t="shared" si="4"/>
        <v>0</v>
      </c>
      <c r="O49" s="104">
        <f t="shared" si="0"/>
        <v>0</v>
      </c>
    </row>
    <row r="50" spans="2:15">
      <c r="B50" s="52"/>
      <c r="C50" s="22"/>
      <c r="D50" s="22"/>
      <c r="E50" s="21"/>
      <c r="F50" s="78"/>
      <c r="G50" s="53"/>
      <c r="H50" s="22" t="s">
        <v>14</v>
      </c>
      <c r="I50" s="78"/>
      <c r="J50" s="22"/>
      <c r="K50" s="22"/>
      <c r="L50" s="78"/>
      <c r="M50" s="98">
        <v>210</v>
      </c>
      <c r="N50" s="24">
        <f t="shared" si="4"/>
        <v>0</v>
      </c>
      <c r="O50" s="104">
        <f t="shared" si="0"/>
        <v>0</v>
      </c>
    </row>
    <row r="51" spans="2:15">
      <c r="B51" s="52"/>
      <c r="C51" s="22"/>
      <c r="D51" s="22"/>
      <c r="E51" s="21"/>
      <c r="F51" s="78"/>
      <c r="G51" s="53"/>
      <c r="H51" s="22" t="s">
        <v>15</v>
      </c>
      <c r="I51" s="78"/>
      <c r="J51" s="22"/>
      <c r="K51" s="22"/>
      <c r="L51" s="78"/>
      <c r="M51" s="98">
        <v>199</v>
      </c>
      <c r="N51" s="24">
        <f t="shared" si="4"/>
        <v>0</v>
      </c>
      <c r="O51" s="104">
        <f t="shared" si="0"/>
        <v>0</v>
      </c>
    </row>
    <row r="52" spans="2:15">
      <c r="B52" s="52"/>
      <c r="C52" s="22"/>
      <c r="D52" s="22"/>
      <c r="E52" s="21"/>
      <c r="F52" s="78"/>
      <c r="G52" s="53"/>
      <c r="H52" s="22" t="s">
        <v>9</v>
      </c>
      <c r="I52" s="78"/>
      <c r="J52" s="22"/>
      <c r="K52" s="22"/>
      <c r="L52" s="78"/>
      <c r="M52" s="98">
        <v>1083</v>
      </c>
      <c r="N52" s="24">
        <f t="shared" si="4"/>
        <v>0</v>
      </c>
      <c r="O52" s="104">
        <f t="shared" si="0"/>
        <v>0</v>
      </c>
    </row>
    <row r="53" spans="2:15">
      <c r="B53" s="25">
        <v>6</v>
      </c>
      <c r="C53" s="26" t="s">
        <v>0</v>
      </c>
      <c r="D53" s="26" t="s">
        <v>27</v>
      </c>
      <c r="E53" s="26">
        <f t="shared" si="2"/>
        <v>0</v>
      </c>
      <c r="F53" s="76" t="s">
        <v>328</v>
      </c>
      <c r="G53" s="27" t="s">
        <v>18</v>
      </c>
      <c r="H53" s="26" t="s">
        <v>82</v>
      </c>
      <c r="I53" s="76" t="s">
        <v>345</v>
      </c>
      <c r="J53" s="26" t="s">
        <v>6</v>
      </c>
      <c r="K53" s="26" t="s">
        <v>335</v>
      </c>
      <c r="L53" s="76" t="s">
        <v>336</v>
      </c>
      <c r="M53" s="99">
        <f>SUM(M54:M62)</f>
        <v>2108</v>
      </c>
      <c r="N53" s="36"/>
      <c r="O53" s="105">
        <f>N53*M53</f>
        <v>0</v>
      </c>
    </row>
    <row r="54" spans="2:15">
      <c r="B54" s="29"/>
      <c r="C54" s="30"/>
      <c r="D54" s="30"/>
      <c r="E54" s="30"/>
      <c r="F54" s="80"/>
      <c r="G54" s="31"/>
      <c r="H54" s="30" t="s">
        <v>62</v>
      </c>
      <c r="I54" s="80"/>
      <c r="J54" s="30"/>
      <c r="K54" s="30"/>
      <c r="L54" s="80"/>
      <c r="M54" s="100">
        <v>1213</v>
      </c>
      <c r="N54" s="32">
        <f>$N$53</f>
        <v>0</v>
      </c>
      <c r="O54" s="107">
        <f t="shared" si="0"/>
        <v>0</v>
      </c>
    </row>
    <row r="55" spans="2:15" s="33" customFormat="1">
      <c r="B55" s="52"/>
      <c r="C55" s="22"/>
      <c r="D55" s="22"/>
      <c r="E55" s="21"/>
      <c r="F55" s="78"/>
      <c r="G55" s="53"/>
      <c r="H55" s="22" t="s">
        <v>19</v>
      </c>
      <c r="I55" s="78"/>
      <c r="J55" s="22"/>
      <c r="K55" s="22"/>
      <c r="L55" s="78"/>
      <c r="M55" s="98">
        <v>145</v>
      </c>
      <c r="N55" s="24">
        <f t="shared" ref="N55:N62" si="5">$N$53</f>
        <v>0</v>
      </c>
      <c r="O55" s="104">
        <f t="shared" si="0"/>
        <v>0</v>
      </c>
    </row>
    <row r="56" spans="2:15">
      <c r="B56" s="52"/>
      <c r="C56" s="22"/>
      <c r="D56" s="22"/>
      <c r="E56" s="21"/>
      <c r="F56" s="78"/>
      <c r="G56" s="53"/>
      <c r="H56" s="22" t="s">
        <v>20</v>
      </c>
      <c r="I56" s="78"/>
      <c r="J56" s="22"/>
      <c r="K56" s="22"/>
      <c r="L56" s="78"/>
      <c r="M56" s="98">
        <v>153</v>
      </c>
      <c r="N56" s="24">
        <f t="shared" si="5"/>
        <v>0</v>
      </c>
      <c r="O56" s="104">
        <f t="shared" si="0"/>
        <v>0</v>
      </c>
    </row>
    <row r="57" spans="2:15">
      <c r="B57" s="52"/>
      <c r="C57" s="22"/>
      <c r="D57" s="22"/>
      <c r="E57" s="21"/>
      <c r="F57" s="78"/>
      <c r="G57" s="53"/>
      <c r="H57" s="22" t="s">
        <v>21</v>
      </c>
      <c r="I57" s="78"/>
      <c r="J57" s="22"/>
      <c r="K57" s="22"/>
      <c r="L57" s="78"/>
      <c r="M57" s="98">
        <v>189</v>
      </c>
      <c r="N57" s="24">
        <f t="shared" si="5"/>
        <v>0</v>
      </c>
      <c r="O57" s="104">
        <f t="shared" si="0"/>
        <v>0</v>
      </c>
    </row>
    <row r="58" spans="2:15">
      <c r="B58" s="52"/>
      <c r="C58" s="22"/>
      <c r="D58" s="22"/>
      <c r="E58" s="21"/>
      <c r="F58" s="78"/>
      <c r="G58" s="53"/>
      <c r="H58" s="22" t="s">
        <v>22</v>
      </c>
      <c r="I58" s="78"/>
      <c r="J58" s="22"/>
      <c r="K58" s="22"/>
      <c r="L58" s="78"/>
      <c r="M58" s="98">
        <v>53</v>
      </c>
      <c r="N58" s="24">
        <f t="shared" si="5"/>
        <v>0</v>
      </c>
      <c r="O58" s="104">
        <f t="shared" si="0"/>
        <v>0</v>
      </c>
    </row>
    <row r="59" spans="2:15">
      <c r="B59" s="52"/>
      <c r="C59" s="22"/>
      <c r="D59" s="22"/>
      <c r="E59" s="21"/>
      <c r="F59" s="78"/>
      <c r="G59" s="53"/>
      <c r="H59" s="22" t="s">
        <v>23</v>
      </c>
      <c r="I59" s="78"/>
      <c r="J59" s="22"/>
      <c r="K59" s="22"/>
      <c r="L59" s="78"/>
      <c r="M59" s="98">
        <v>132</v>
      </c>
      <c r="N59" s="24">
        <f t="shared" si="5"/>
        <v>0</v>
      </c>
      <c r="O59" s="104">
        <f t="shared" si="0"/>
        <v>0</v>
      </c>
    </row>
    <row r="60" spans="2:15">
      <c r="B60" s="52"/>
      <c r="C60" s="22"/>
      <c r="D60" s="22"/>
      <c r="E60" s="21"/>
      <c r="F60" s="78"/>
      <c r="G60" s="53"/>
      <c r="H60" s="22" t="s">
        <v>24</v>
      </c>
      <c r="I60" s="78"/>
      <c r="J60" s="22"/>
      <c r="K60" s="22"/>
      <c r="L60" s="78"/>
      <c r="M60" s="98">
        <v>49</v>
      </c>
      <c r="N60" s="24">
        <f t="shared" si="5"/>
        <v>0</v>
      </c>
      <c r="O60" s="104">
        <f t="shared" si="0"/>
        <v>0</v>
      </c>
    </row>
    <row r="61" spans="2:15">
      <c r="B61" s="52"/>
      <c r="C61" s="22"/>
      <c r="D61" s="22"/>
      <c r="E61" s="21"/>
      <c r="F61" s="78"/>
      <c r="G61" s="53"/>
      <c r="H61" s="22" t="s">
        <v>25</v>
      </c>
      <c r="I61" s="78"/>
      <c r="J61" s="22"/>
      <c r="K61" s="22"/>
      <c r="L61" s="78"/>
      <c r="M61" s="98">
        <v>125</v>
      </c>
      <c r="N61" s="24">
        <f t="shared" si="5"/>
        <v>0</v>
      </c>
      <c r="O61" s="104">
        <f t="shared" si="0"/>
        <v>0</v>
      </c>
    </row>
    <row r="62" spans="2:15">
      <c r="B62" s="52"/>
      <c r="C62" s="22"/>
      <c r="D62" s="22"/>
      <c r="E62" s="21"/>
      <c r="F62" s="78"/>
      <c r="G62" s="53"/>
      <c r="H62" s="22" t="s">
        <v>26</v>
      </c>
      <c r="I62" s="78"/>
      <c r="J62" s="22"/>
      <c r="K62" s="22"/>
      <c r="L62" s="78"/>
      <c r="M62" s="98">
        <v>49</v>
      </c>
      <c r="N62" s="24">
        <f t="shared" si="5"/>
        <v>0</v>
      </c>
      <c r="O62" s="104">
        <f t="shared" si="0"/>
        <v>0</v>
      </c>
    </row>
    <row r="63" spans="2:15">
      <c r="B63" s="25">
        <v>7</v>
      </c>
      <c r="C63" s="26" t="s">
        <v>38</v>
      </c>
      <c r="D63" s="26" t="s">
        <v>41</v>
      </c>
      <c r="E63" s="26">
        <f t="shared" si="2"/>
        <v>0</v>
      </c>
      <c r="F63" s="76" t="s">
        <v>329</v>
      </c>
      <c r="G63" s="27" t="s">
        <v>39</v>
      </c>
      <c r="H63" s="26" t="s">
        <v>40</v>
      </c>
      <c r="I63" s="76" t="s">
        <v>346</v>
      </c>
      <c r="J63" s="26" t="s">
        <v>58</v>
      </c>
      <c r="K63" s="26" t="s">
        <v>335</v>
      </c>
      <c r="L63" s="76" t="s">
        <v>347</v>
      </c>
      <c r="M63" s="99">
        <v>3999</v>
      </c>
      <c r="N63" s="36"/>
      <c r="O63" s="105">
        <f t="shared" si="0"/>
        <v>0</v>
      </c>
    </row>
    <row r="64" spans="2:15">
      <c r="B64" s="17">
        <v>8</v>
      </c>
      <c r="C64" s="18" t="s">
        <v>16</v>
      </c>
      <c r="D64" s="18" t="s">
        <v>42</v>
      </c>
      <c r="E64" s="18">
        <f t="shared" si="2"/>
        <v>0</v>
      </c>
      <c r="F64" s="79" t="s">
        <v>330</v>
      </c>
      <c r="G64" s="19" t="s">
        <v>43</v>
      </c>
      <c r="H64" s="18" t="s">
        <v>75</v>
      </c>
      <c r="I64" s="79" t="s">
        <v>348</v>
      </c>
      <c r="J64" s="28" t="s">
        <v>343</v>
      </c>
      <c r="K64" s="28" t="s">
        <v>335</v>
      </c>
      <c r="L64" s="90" t="s">
        <v>344</v>
      </c>
      <c r="M64" s="97">
        <f>SUM(M65:M68)</f>
        <v>7241.6799999999994</v>
      </c>
      <c r="N64" s="35"/>
      <c r="O64" s="103">
        <f>N64*M64</f>
        <v>0</v>
      </c>
    </row>
    <row r="65" spans="2:15" s="33" customFormat="1">
      <c r="B65" s="29"/>
      <c r="C65" s="30"/>
      <c r="D65" s="30"/>
      <c r="E65" s="30"/>
      <c r="F65" s="80"/>
      <c r="G65" s="31"/>
      <c r="H65" s="30" t="s">
        <v>63</v>
      </c>
      <c r="I65" s="80"/>
      <c r="J65" s="30"/>
      <c r="K65" s="30"/>
      <c r="L65" s="80"/>
      <c r="M65" s="100">
        <v>5089.7</v>
      </c>
      <c r="N65" s="32">
        <f>$N$64</f>
        <v>0</v>
      </c>
      <c r="O65" s="107">
        <f t="shared" si="0"/>
        <v>0</v>
      </c>
    </row>
    <row r="66" spans="2:15" s="33" customFormat="1">
      <c r="B66" s="52"/>
      <c r="C66" s="22"/>
      <c r="D66" s="22"/>
      <c r="E66" s="21"/>
      <c r="F66" s="78"/>
      <c r="G66" s="53"/>
      <c r="H66" s="22" t="s">
        <v>44</v>
      </c>
      <c r="I66" s="78"/>
      <c r="J66" s="22"/>
      <c r="K66" s="22"/>
      <c r="L66" s="78"/>
      <c r="M66" s="98">
        <v>507.99</v>
      </c>
      <c r="N66" s="24">
        <f t="shared" ref="N66:N68" si="6">$N$64</f>
        <v>0</v>
      </c>
      <c r="O66" s="104">
        <f t="shared" si="0"/>
        <v>0</v>
      </c>
    </row>
    <row r="67" spans="2:15">
      <c r="B67" s="52"/>
      <c r="C67" s="22"/>
      <c r="D67" s="22"/>
      <c r="E67" s="21"/>
      <c r="F67" s="78"/>
      <c r="G67" s="53"/>
      <c r="H67" s="22" t="s">
        <v>45</v>
      </c>
      <c r="I67" s="78"/>
      <c r="J67" s="22"/>
      <c r="K67" s="22"/>
      <c r="L67" s="78"/>
      <c r="M67" s="98">
        <v>44.99</v>
      </c>
      <c r="N67" s="24">
        <f t="shared" si="6"/>
        <v>0</v>
      </c>
      <c r="O67" s="104">
        <f t="shared" si="0"/>
        <v>0</v>
      </c>
    </row>
    <row r="68" spans="2:15">
      <c r="B68" s="52"/>
      <c r="C68" s="22"/>
      <c r="D68" s="22"/>
      <c r="E68" s="21"/>
      <c r="F68" s="78"/>
      <c r="G68" s="53"/>
      <c r="H68" s="22" t="s">
        <v>46</v>
      </c>
      <c r="I68" s="78"/>
      <c r="J68" s="22"/>
      <c r="K68" s="22"/>
      <c r="L68" s="78"/>
      <c r="M68" s="98">
        <v>1599</v>
      </c>
      <c r="N68" s="24">
        <f t="shared" si="6"/>
        <v>0</v>
      </c>
      <c r="O68" s="104">
        <f t="shared" si="0"/>
        <v>0</v>
      </c>
    </row>
    <row r="69" spans="2:15">
      <c r="B69" s="25">
        <v>9</v>
      </c>
      <c r="C69" s="26" t="s">
        <v>48</v>
      </c>
      <c r="D69" s="26" t="s">
        <v>47</v>
      </c>
      <c r="E69" s="26">
        <f t="shared" si="2"/>
        <v>0</v>
      </c>
      <c r="F69" s="76" t="s">
        <v>331</v>
      </c>
      <c r="G69" s="27">
        <v>21</v>
      </c>
      <c r="H69" s="26" t="s">
        <v>49</v>
      </c>
      <c r="I69" s="76" t="s">
        <v>349</v>
      </c>
      <c r="J69" s="26" t="s">
        <v>58</v>
      </c>
      <c r="K69" s="26" t="s">
        <v>335</v>
      </c>
      <c r="L69" s="76" t="s">
        <v>347</v>
      </c>
      <c r="M69" s="99">
        <v>4592.41</v>
      </c>
      <c r="N69" s="36"/>
      <c r="O69" s="105">
        <f t="shared" si="0"/>
        <v>0</v>
      </c>
    </row>
    <row r="70" spans="2:15" s="33" customFormat="1">
      <c r="B70" s="25">
        <v>10</v>
      </c>
      <c r="C70" s="26" t="s">
        <v>48</v>
      </c>
      <c r="D70" s="26" t="s">
        <v>47</v>
      </c>
      <c r="E70" s="26">
        <f t="shared" si="2"/>
        <v>0</v>
      </c>
      <c r="F70" s="76" t="s">
        <v>331</v>
      </c>
      <c r="G70" s="27">
        <v>21</v>
      </c>
      <c r="H70" s="26" t="s">
        <v>50</v>
      </c>
      <c r="I70" s="76" t="s">
        <v>350</v>
      </c>
      <c r="J70" s="26" t="s">
        <v>338</v>
      </c>
      <c r="K70" s="26" t="s">
        <v>339</v>
      </c>
      <c r="L70" s="76"/>
      <c r="M70" s="99">
        <v>60.8</v>
      </c>
      <c r="N70" s="36"/>
      <c r="O70" s="105">
        <f t="shared" si="0"/>
        <v>0</v>
      </c>
    </row>
    <row r="71" spans="2:15" s="33" customFormat="1">
      <c r="B71" s="25">
        <v>11</v>
      </c>
      <c r="C71" s="26" t="s">
        <v>48</v>
      </c>
      <c r="D71" s="26" t="s">
        <v>47</v>
      </c>
      <c r="E71" s="26">
        <f t="shared" si="2"/>
        <v>0</v>
      </c>
      <c r="F71" s="76" t="s">
        <v>331</v>
      </c>
      <c r="G71" s="27">
        <v>21</v>
      </c>
      <c r="H71" s="26" t="s">
        <v>51</v>
      </c>
      <c r="I71" s="76" t="s">
        <v>351</v>
      </c>
      <c r="J71" s="26" t="s">
        <v>338</v>
      </c>
      <c r="K71" s="26" t="s">
        <v>339</v>
      </c>
      <c r="L71" s="76"/>
      <c r="M71" s="99">
        <v>86.94</v>
      </c>
      <c r="N71" s="36"/>
      <c r="O71" s="105">
        <f t="shared" si="0"/>
        <v>0</v>
      </c>
    </row>
    <row r="72" spans="2:15" s="33" customFormat="1">
      <c r="B72" s="25">
        <v>12</v>
      </c>
      <c r="C72" s="26" t="s">
        <v>366</v>
      </c>
      <c r="D72" s="26" t="s">
        <v>56</v>
      </c>
      <c r="E72" s="26">
        <f t="shared" si="2"/>
        <v>0</v>
      </c>
      <c r="F72" s="76" t="s">
        <v>332</v>
      </c>
      <c r="G72" s="27">
        <v>1</v>
      </c>
      <c r="H72" s="26" t="s">
        <v>57</v>
      </c>
      <c r="I72" s="76" t="s">
        <v>352</v>
      </c>
      <c r="J72" s="26" t="s">
        <v>37</v>
      </c>
      <c r="K72" s="26" t="s">
        <v>335</v>
      </c>
      <c r="L72" s="76" t="s">
        <v>353</v>
      </c>
      <c r="M72" s="99">
        <v>506</v>
      </c>
      <c r="N72" s="36"/>
      <c r="O72" s="105">
        <f t="shared" si="0"/>
        <v>0</v>
      </c>
    </row>
    <row r="73" spans="2:15" s="33" customFormat="1">
      <c r="B73" s="25">
        <v>13</v>
      </c>
      <c r="C73" s="26" t="s">
        <v>325</v>
      </c>
      <c r="D73" s="26" t="s">
        <v>321</v>
      </c>
      <c r="E73" s="26">
        <f t="shared" si="2"/>
        <v>0</v>
      </c>
      <c r="F73" s="76" t="s">
        <v>333</v>
      </c>
      <c r="G73" s="26" t="s">
        <v>325</v>
      </c>
      <c r="H73" s="26" t="s">
        <v>322</v>
      </c>
      <c r="I73" s="76" t="s">
        <v>354</v>
      </c>
      <c r="J73" s="26" t="s">
        <v>359</v>
      </c>
      <c r="K73" s="26" t="s">
        <v>335</v>
      </c>
      <c r="L73" s="76" t="s">
        <v>360</v>
      </c>
      <c r="M73" s="99">
        <v>1724.16</v>
      </c>
      <c r="N73" s="36"/>
      <c r="O73" s="105">
        <f t="shared" ref="O73" si="7">N73*M73</f>
        <v>0</v>
      </c>
    </row>
    <row r="74" spans="2:15">
      <c r="B74" s="25">
        <v>14</v>
      </c>
      <c r="C74" s="26" t="s">
        <v>325</v>
      </c>
      <c r="D74" s="26" t="s">
        <v>321</v>
      </c>
      <c r="E74" s="26">
        <f t="shared" si="2"/>
        <v>0</v>
      </c>
      <c r="F74" s="76" t="s">
        <v>333</v>
      </c>
      <c r="G74" s="26" t="s">
        <v>325</v>
      </c>
      <c r="H74" s="26" t="s">
        <v>323</v>
      </c>
      <c r="I74" s="76" t="s">
        <v>355</v>
      </c>
      <c r="J74" s="26" t="s">
        <v>361</v>
      </c>
      <c r="K74" s="26" t="s">
        <v>362</v>
      </c>
      <c r="L74" s="76"/>
      <c r="M74" s="99">
        <v>15</v>
      </c>
      <c r="N74" s="36"/>
      <c r="O74" s="105">
        <f t="shared" ref="O74:O75" si="8">N74*M74</f>
        <v>0</v>
      </c>
    </row>
    <row r="75" spans="2:15">
      <c r="B75" s="25">
        <v>15</v>
      </c>
      <c r="C75" s="26" t="s">
        <v>325</v>
      </c>
      <c r="D75" s="26" t="s">
        <v>321</v>
      </c>
      <c r="E75" s="26">
        <f t="shared" si="2"/>
        <v>0</v>
      </c>
      <c r="F75" s="76" t="s">
        <v>333</v>
      </c>
      <c r="G75" s="26" t="s">
        <v>325</v>
      </c>
      <c r="H75" s="26" t="s">
        <v>324</v>
      </c>
      <c r="I75" s="76" t="s">
        <v>356</v>
      </c>
      <c r="J75" s="26" t="s">
        <v>361</v>
      </c>
      <c r="K75" s="26" t="s">
        <v>362</v>
      </c>
      <c r="L75" s="76"/>
      <c r="M75" s="99">
        <v>15</v>
      </c>
      <c r="N75" s="36"/>
      <c r="O75" s="105">
        <f t="shared" si="8"/>
        <v>0</v>
      </c>
    </row>
  </sheetData>
  <sheetProtection algorithmName="SHA-512" hashValue="s0uAwVJeFmnBA5VZ8Rhq3ElaxAyCZwTnJLXcbMdOf2q9XvjM+4Gz3+taHUfA/g1Z/s9A50FV3t3gR5XLEJ4Txw==" saltValue="W6b87s1mIJD909mjm8/oGg==" spinCount="100000" sheet="1" selectLockedCells="1"/>
  <protectedRanges>
    <protectedRange algorithmName="SHA-512" hashValue="k/iPU7xN+VoLgrChioPNNNWxbQFZmu7XLBIcjvEBbkORGaSvF3A6yktxgc3jizR6MeegdMQhvgafoyfx2KhEmw==" saltValue="X9zFUjghZtjVisdOA6XLPA==" spinCount="100000" sqref="M24:M75" name="Range1"/>
  </protectedRanges>
  <autoFilter ref="B23:O23" xr:uid="{00000000-0001-0000-0000-000000000000}"/>
  <mergeCells count="8">
    <mergeCell ref="G2:H3"/>
    <mergeCell ref="G4:H6"/>
    <mergeCell ref="B10:B15"/>
    <mergeCell ref="C19:H19"/>
    <mergeCell ref="C17:H17"/>
    <mergeCell ref="C18:H18"/>
    <mergeCell ref="B8:B9"/>
    <mergeCell ref="C8:H9"/>
  </mergeCells>
  <conditionalFormatting sqref="C5">
    <cfRule type="containsText" dxfId="1" priority="1" operator="containsText" text="OVER BUDGET">
      <formula>NOT(ISERROR(SEARCH("OVER BUDGET",C5)))</formula>
    </cfRule>
    <cfRule type="containsText" dxfId="0" priority="2" operator="containsText" text="WITHIN BUDGET">
      <formula>NOT(ISERROR(SEARCH("WITHIN BUDGET",C5)))</formula>
    </cfRule>
  </conditionalFormatting>
  <pageMargins left="0.7" right="0.7" top="0.75" bottom="0.75" header="0.3" footer="0.3"/>
  <pageSetup scale="3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0" r:id="rId4" name="Check Box 4">
              <controlPr defaultSize="0" autoFill="0" autoLine="0" autoPict="0">
                <anchor moveWithCells="1">
                  <from>
                    <xdr:col>2</xdr:col>
                    <xdr:colOff>83820</xdr:colOff>
                    <xdr:row>9</xdr:row>
                    <xdr:rowOff>45720</xdr:rowOff>
                  </from>
                  <to>
                    <xdr:col>7</xdr:col>
                    <xdr:colOff>4312920</xdr:colOff>
                    <xdr:row>10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5" name="Check Box 5">
              <controlPr defaultSize="0" autoFill="0" autoLine="0" autoPict="0">
                <anchor moveWithCells="1">
                  <from>
                    <xdr:col>2</xdr:col>
                    <xdr:colOff>83820</xdr:colOff>
                    <xdr:row>10</xdr:row>
                    <xdr:rowOff>106680</xdr:rowOff>
                  </from>
                  <to>
                    <xdr:col>7</xdr:col>
                    <xdr:colOff>4312920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6" name="Check Box 6">
              <controlPr defaultSize="0" autoFill="0" autoLine="0" autoPict="0">
                <anchor moveWithCells="1">
                  <from>
                    <xdr:col>2</xdr:col>
                    <xdr:colOff>83820</xdr:colOff>
                    <xdr:row>11</xdr:row>
                    <xdr:rowOff>167640</xdr:rowOff>
                  </from>
                  <to>
                    <xdr:col>7</xdr:col>
                    <xdr:colOff>4312920</xdr:colOff>
                    <xdr:row>13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7" name="Check Box 7">
              <controlPr defaultSize="0" autoFill="0" autoLine="0" autoPict="0">
                <anchor moveWithCells="1">
                  <from>
                    <xdr:col>2</xdr:col>
                    <xdr:colOff>83820</xdr:colOff>
                    <xdr:row>13</xdr:row>
                    <xdr:rowOff>38100</xdr:rowOff>
                  </from>
                  <to>
                    <xdr:col>7</xdr:col>
                    <xdr:colOff>4312920</xdr:colOff>
                    <xdr:row>14</xdr:row>
                    <xdr:rowOff>129540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B6431-7BC2-4CAF-896F-4FC2294C3D35}">
  <dimension ref="B2:T24"/>
  <sheetViews>
    <sheetView showGridLines="0" zoomScale="121" zoomScaleNormal="145" workbookViewId="0">
      <selection activeCell="C25" sqref="C25"/>
    </sheetView>
  </sheetViews>
  <sheetFormatPr defaultRowHeight="14.4"/>
  <cols>
    <col min="1" max="1" width="5.6640625" customWidth="1"/>
    <col min="5" max="5" width="10.44140625" customWidth="1"/>
  </cols>
  <sheetData>
    <row r="2" spans="2:20" ht="14.55" customHeight="1">
      <c r="B2" s="130" t="s">
        <v>3</v>
      </c>
      <c r="C2" s="131"/>
      <c r="D2" s="131"/>
      <c r="E2" s="132"/>
      <c r="G2" s="130" t="s">
        <v>5</v>
      </c>
      <c r="H2" s="131"/>
      <c r="I2" s="131"/>
      <c r="J2" s="132"/>
      <c r="L2" s="130" t="s">
        <v>57</v>
      </c>
      <c r="M2" s="131"/>
      <c r="N2" s="131"/>
      <c r="O2" s="132"/>
      <c r="Q2" s="130" t="s">
        <v>61</v>
      </c>
      <c r="R2" s="131"/>
      <c r="S2" s="131"/>
      <c r="T2" s="132"/>
    </row>
    <row r="3" spans="2:20">
      <c r="B3" s="133"/>
      <c r="C3" s="134"/>
      <c r="D3" s="134"/>
      <c r="E3" s="135"/>
      <c r="G3" s="133"/>
      <c r="H3" s="134"/>
      <c r="I3" s="134"/>
      <c r="J3" s="135"/>
      <c r="L3" s="133"/>
      <c r="M3" s="134"/>
      <c r="N3" s="134"/>
      <c r="O3" s="135"/>
      <c r="Q3" s="133"/>
      <c r="R3" s="134"/>
      <c r="S3" s="134"/>
      <c r="T3" s="135"/>
    </row>
    <row r="4" spans="2:20">
      <c r="B4" s="133"/>
      <c r="C4" s="134"/>
      <c r="D4" s="134"/>
      <c r="E4" s="135"/>
      <c r="G4" s="133"/>
      <c r="H4" s="134"/>
      <c r="I4" s="134"/>
      <c r="J4" s="135"/>
      <c r="L4" s="133"/>
      <c r="M4" s="134"/>
      <c r="N4" s="134"/>
      <c r="O4" s="135"/>
      <c r="Q4" s="133"/>
      <c r="R4" s="134"/>
      <c r="S4" s="134"/>
      <c r="T4" s="135"/>
    </row>
    <row r="5" spans="2:20">
      <c r="B5" s="133"/>
      <c r="C5" s="134"/>
      <c r="D5" s="134"/>
      <c r="E5" s="135"/>
      <c r="G5" s="133"/>
      <c r="H5" s="134"/>
      <c r="I5" s="134"/>
      <c r="J5" s="135"/>
      <c r="L5" s="133"/>
      <c r="M5" s="134"/>
      <c r="N5" s="134"/>
      <c r="O5" s="135"/>
      <c r="Q5" s="133"/>
      <c r="R5" s="134"/>
      <c r="S5" s="134"/>
      <c r="T5" s="135"/>
    </row>
    <row r="6" spans="2:20">
      <c r="B6" s="133"/>
      <c r="C6" s="134"/>
      <c r="D6" s="134"/>
      <c r="E6" s="135"/>
      <c r="G6" s="133"/>
      <c r="H6" s="134"/>
      <c r="I6" s="134"/>
      <c r="J6" s="135"/>
      <c r="L6" s="133"/>
      <c r="M6" s="134"/>
      <c r="N6" s="134"/>
      <c r="O6" s="135"/>
      <c r="Q6" s="133"/>
      <c r="R6" s="134"/>
      <c r="S6" s="134"/>
      <c r="T6" s="135"/>
    </row>
    <row r="7" spans="2:20">
      <c r="B7" s="133"/>
      <c r="C7" s="134"/>
      <c r="D7" s="134"/>
      <c r="E7" s="135"/>
      <c r="G7" s="133"/>
      <c r="H7" s="134"/>
      <c r="I7" s="134"/>
      <c r="J7" s="135"/>
      <c r="L7" s="133"/>
      <c r="M7" s="134"/>
      <c r="N7" s="134"/>
      <c r="O7" s="135"/>
      <c r="Q7" s="133"/>
      <c r="R7" s="134"/>
      <c r="S7" s="134"/>
      <c r="T7" s="135"/>
    </row>
    <row r="8" spans="2:20">
      <c r="B8" s="133"/>
      <c r="C8" s="134"/>
      <c r="D8" s="134"/>
      <c r="E8" s="135"/>
      <c r="G8" s="133"/>
      <c r="H8" s="134"/>
      <c r="I8" s="134"/>
      <c r="J8" s="135"/>
      <c r="L8" s="133"/>
      <c r="M8" s="134"/>
      <c r="N8" s="134"/>
      <c r="O8" s="135"/>
      <c r="Q8" s="133"/>
      <c r="R8" s="134"/>
      <c r="S8" s="134"/>
      <c r="T8" s="135"/>
    </row>
    <row r="9" spans="2:20">
      <c r="B9" s="133"/>
      <c r="C9" s="134"/>
      <c r="D9" s="134"/>
      <c r="E9" s="135"/>
      <c r="G9" s="133"/>
      <c r="H9" s="134"/>
      <c r="I9" s="134"/>
      <c r="J9" s="135"/>
      <c r="L9" s="133"/>
      <c r="M9" s="134"/>
      <c r="N9" s="134"/>
      <c r="O9" s="135"/>
      <c r="Q9" s="133"/>
      <c r="R9" s="134"/>
      <c r="S9" s="134"/>
      <c r="T9" s="135"/>
    </row>
    <row r="10" spans="2:20">
      <c r="B10" s="133"/>
      <c r="C10" s="134"/>
      <c r="D10" s="134"/>
      <c r="E10" s="135"/>
      <c r="G10" s="133"/>
      <c r="H10" s="134"/>
      <c r="I10" s="134"/>
      <c r="J10" s="135"/>
      <c r="L10" s="133"/>
      <c r="M10" s="134"/>
      <c r="N10" s="134"/>
      <c r="O10" s="135"/>
      <c r="Q10" s="133"/>
      <c r="R10" s="134"/>
      <c r="S10" s="134"/>
      <c r="T10" s="135"/>
    </row>
    <row r="11" spans="2:20">
      <c r="B11" s="133"/>
      <c r="C11" s="134"/>
      <c r="D11" s="134"/>
      <c r="E11" s="135"/>
      <c r="G11" s="133"/>
      <c r="H11" s="134"/>
      <c r="I11" s="134"/>
      <c r="J11" s="135"/>
      <c r="L11" s="133"/>
      <c r="M11" s="134"/>
      <c r="N11" s="134"/>
      <c r="O11" s="135"/>
      <c r="Q11" s="133"/>
      <c r="R11" s="134"/>
      <c r="S11" s="134"/>
      <c r="T11" s="135"/>
    </row>
    <row r="12" spans="2:20">
      <c r="B12" s="136"/>
      <c r="C12" s="137"/>
      <c r="D12" s="137"/>
      <c r="E12" s="138"/>
      <c r="G12" s="136"/>
      <c r="H12" s="137"/>
      <c r="I12" s="137"/>
      <c r="J12" s="138"/>
      <c r="L12" s="133"/>
      <c r="M12" s="134"/>
      <c r="N12" s="134"/>
      <c r="O12" s="135"/>
      <c r="Q12" s="133"/>
      <c r="R12" s="134"/>
      <c r="S12" s="134"/>
      <c r="T12" s="135"/>
    </row>
    <row r="13" spans="2:20">
      <c r="L13" s="133"/>
      <c r="M13" s="134"/>
      <c r="N13" s="134"/>
      <c r="O13" s="135"/>
      <c r="Q13" s="133"/>
      <c r="R13" s="134"/>
      <c r="S13" s="134"/>
      <c r="T13" s="135"/>
    </row>
    <row r="14" spans="2:20" ht="14.55" customHeight="1">
      <c r="B14" s="130" t="s">
        <v>62</v>
      </c>
      <c r="C14" s="131"/>
      <c r="D14" s="131"/>
      <c r="E14" s="132"/>
      <c r="G14" s="130" t="s">
        <v>60</v>
      </c>
      <c r="H14" s="131"/>
      <c r="I14" s="131"/>
      <c r="J14" s="132"/>
      <c r="L14" s="133"/>
      <c r="M14" s="134"/>
      <c r="N14" s="134"/>
      <c r="O14" s="135"/>
      <c r="Q14" s="133"/>
      <c r="R14" s="134"/>
      <c r="S14" s="134"/>
      <c r="T14" s="135"/>
    </row>
    <row r="15" spans="2:20">
      <c r="B15" s="133"/>
      <c r="C15" s="134"/>
      <c r="D15" s="134"/>
      <c r="E15" s="135"/>
      <c r="G15" s="133"/>
      <c r="H15" s="134"/>
      <c r="I15" s="134"/>
      <c r="J15" s="135"/>
      <c r="L15" s="133"/>
      <c r="M15" s="134"/>
      <c r="N15" s="134"/>
      <c r="O15" s="135"/>
      <c r="Q15" s="133"/>
      <c r="R15" s="134"/>
      <c r="S15" s="134"/>
      <c r="T15" s="135"/>
    </row>
    <row r="16" spans="2:20">
      <c r="B16" s="133"/>
      <c r="C16" s="134"/>
      <c r="D16" s="134"/>
      <c r="E16" s="135"/>
      <c r="G16" s="133"/>
      <c r="H16" s="134"/>
      <c r="I16" s="134"/>
      <c r="J16" s="135"/>
      <c r="L16" s="133"/>
      <c r="M16" s="134"/>
      <c r="N16" s="134"/>
      <c r="O16" s="135"/>
      <c r="Q16" s="133"/>
      <c r="R16" s="134"/>
      <c r="S16" s="134"/>
      <c r="T16" s="135"/>
    </row>
    <row r="17" spans="2:20">
      <c r="B17" s="133"/>
      <c r="C17" s="134"/>
      <c r="D17" s="134"/>
      <c r="E17" s="135"/>
      <c r="G17" s="133"/>
      <c r="H17" s="134"/>
      <c r="I17" s="134"/>
      <c r="J17" s="135"/>
      <c r="L17" s="133"/>
      <c r="M17" s="134"/>
      <c r="N17" s="134"/>
      <c r="O17" s="135"/>
      <c r="Q17" s="133"/>
      <c r="R17" s="134"/>
      <c r="S17" s="134"/>
      <c r="T17" s="135"/>
    </row>
    <row r="18" spans="2:20">
      <c r="B18" s="133"/>
      <c r="C18" s="134"/>
      <c r="D18" s="134"/>
      <c r="E18" s="135"/>
      <c r="G18" s="133"/>
      <c r="H18" s="134"/>
      <c r="I18" s="134"/>
      <c r="J18" s="135"/>
      <c r="L18" s="133"/>
      <c r="M18" s="134"/>
      <c r="N18" s="134"/>
      <c r="O18" s="135"/>
      <c r="Q18" s="133"/>
      <c r="R18" s="134"/>
      <c r="S18" s="134"/>
      <c r="T18" s="135"/>
    </row>
    <row r="19" spans="2:20">
      <c r="B19" s="133"/>
      <c r="C19" s="134"/>
      <c r="D19" s="134"/>
      <c r="E19" s="135"/>
      <c r="G19" s="133"/>
      <c r="H19" s="134"/>
      <c r="I19" s="134"/>
      <c r="J19" s="135"/>
      <c r="L19" s="133"/>
      <c r="M19" s="134"/>
      <c r="N19" s="134"/>
      <c r="O19" s="135"/>
      <c r="Q19" s="133"/>
      <c r="R19" s="134"/>
      <c r="S19" s="134"/>
      <c r="T19" s="135"/>
    </row>
    <row r="20" spans="2:20">
      <c r="B20" s="133"/>
      <c r="C20" s="134"/>
      <c r="D20" s="134"/>
      <c r="E20" s="135"/>
      <c r="G20" s="133"/>
      <c r="H20" s="134"/>
      <c r="I20" s="134"/>
      <c r="J20" s="135"/>
      <c r="L20" s="133"/>
      <c r="M20" s="134"/>
      <c r="N20" s="134"/>
      <c r="O20" s="135"/>
      <c r="Q20" s="133"/>
      <c r="R20" s="134"/>
      <c r="S20" s="134"/>
      <c r="T20" s="135"/>
    </row>
    <row r="21" spans="2:20">
      <c r="B21" s="133"/>
      <c r="C21" s="134"/>
      <c r="D21" s="134"/>
      <c r="E21" s="135"/>
      <c r="G21" s="133"/>
      <c r="H21" s="134"/>
      <c r="I21" s="134"/>
      <c r="J21" s="135"/>
      <c r="L21" s="133"/>
      <c r="M21" s="134"/>
      <c r="N21" s="134"/>
      <c r="O21" s="135"/>
      <c r="Q21" s="133"/>
      <c r="R21" s="134"/>
      <c r="S21" s="134"/>
      <c r="T21" s="135"/>
    </row>
    <row r="22" spans="2:20">
      <c r="B22" s="133"/>
      <c r="C22" s="134"/>
      <c r="D22" s="134"/>
      <c r="E22" s="135"/>
      <c r="G22" s="133"/>
      <c r="H22" s="134"/>
      <c r="I22" s="134"/>
      <c r="J22" s="135"/>
      <c r="L22" s="133"/>
      <c r="M22" s="134"/>
      <c r="N22" s="134"/>
      <c r="O22" s="135"/>
      <c r="Q22" s="133"/>
      <c r="R22" s="134"/>
      <c r="S22" s="134"/>
      <c r="T22" s="135"/>
    </row>
    <row r="23" spans="2:20">
      <c r="B23" s="133"/>
      <c r="C23" s="134"/>
      <c r="D23" s="134"/>
      <c r="E23" s="135"/>
      <c r="G23" s="133"/>
      <c r="H23" s="134"/>
      <c r="I23" s="134"/>
      <c r="J23" s="135"/>
      <c r="L23" s="133"/>
      <c r="M23" s="134"/>
      <c r="N23" s="134"/>
      <c r="O23" s="135"/>
      <c r="Q23" s="133"/>
      <c r="R23" s="134"/>
      <c r="S23" s="134"/>
      <c r="T23" s="135"/>
    </row>
    <row r="24" spans="2:20">
      <c r="B24" s="136"/>
      <c r="C24" s="137"/>
      <c r="D24" s="137"/>
      <c r="E24" s="138"/>
      <c r="G24" s="136"/>
      <c r="H24" s="137"/>
      <c r="I24" s="137"/>
      <c r="J24" s="138"/>
      <c r="L24" s="136"/>
      <c r="M24" s="137"/>
      <c r="N24" s="137"/>
      <c r="O24" s="138"/>
      <c r="Q24" s="136"/>
      <c r="R24" s="137"/>
      <c r="S24" s="137"/>
      <c r="T24" s="138"/>
    </row>
  </sheetData>
  <mergeCells count="6">
    <mergeCell ref="Q2:T24"/>
    <mergeCell ref="B2:E12"/>
    <mergeCell ref="G2:J12"/>
    <mergeCell ref="B14:E24"/>
    <mergeCell ref="G14:J24"/>
    <mergeCell ref="L2:O2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3B105-1DB7-48C2-9401-003E1746D272}">
  <dimension ref="B2:I37"/>
  <sheetViews>
    <sheetView zoomScale="85" zoomScaleNormal="85" workbookViewId="0">
      <selection activeCell="Q34" sqref="Q34"/>
    </sheetView>
  </sheetViews>
  <sheetFormatPr defaultRowHeight="14.4"/>
  <cols>
    <col min="1" max="1" width="3.44140625" customWidth="1"/>
    <col min="2" max="6" width="10.44140625" customWidth="1"/>
    <col min="7" max="7" width="14.44140625" customWidth="1"/>
    <col min="8" max="8" width="3.5546875" customWidth="1"/>
  </cols>
  <sheetData>
    <row r="2" spans="2:9">
      <c r="B2" s="54" t="s">
        <v>83</v>
      </c>
      <c r="I2" s="54" t="s">
        <v>84</v>
      </c>
    </row>
    <row r="37" spans="2:9">
      <c r="B37" s="54" t="s">
        <v>85</v>
      </c>
      <c r="I37" s="54" t="s">
        <v>86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99A98-A7F5-4582-92EB-F67021E8B3F5}">
  <dimension ref="A1:D222"/>
  <sheetViews>
    <sheetView workbookViewId="0">
      <selection activeCell="B4" sqref="B4"/>
    </sheetView>
  </sheetViews>
  <sheetFormatPr defaultRowHeight="14.4"/>
  <cols>
    <col min="2" max="2" width="15.44140625" bestFit="1" customWidth="1"/>
    <col min="3" max="3" width="12.33203125" bestFit="1" customWidth="1"/>
    <col min="4" max="4" width="12.109375" bestFit="1" customWidth="1"/>
  </cols>
  <sheetData>
    <row r="1" spans="1:4">
      <c r="A1" s="55" t="s">
        <v>95</v>
      </c>
      <c r="C1" s="56"/>
      <c r="D1" s="56"/>
    </row>
    <row r="2" spans="1:4">
      <c r="A2" s="57" t="s">
        <v>96</v>
      </c>
      <c r="C2" s="56"/>
      <c r="D2" s="56"/>
    </row>
    <row r="3" spans="1:4">
      <c r="A3" s="57"/>
      <c r="B3" s="55"/>
      <c r="C3" s="58"/>
      <c r="D3" s="58"/>
    </row>
    <row r="4" spans="1:4">
      <c r="A4" s="63" t="s">
        <v>97</v>
      </c>
      <c r="B4" s="59" t="s">
        <v>98</v>
      </c>
      <c r="C4" s="58" t="s">
        <v>99</v>
      </c>
      <c r="D4" s="62" t="s">
        <v>100</v>
      </c>
    </row>
    <row r="5" spans="1:4">
      <c r="A5" s="60" t="s">
        <v>101</v>
      </c>
      <c r="B5" s="56">
        <v>130659.31</v>
      </c>
      <c r="C5" s="56">
        <v>68527.55</v>
      </c>
      <c r="D5" s="61">
        <v>62131.759999999995</v>
      </c>
    </row>
    <row r="6" spans="1:4">
      <c r="A6" s="60" t="s">
        <v>102</v>
      </c>
      <c r="B6" s="56">
        <v>107156.57</v>
      </c>
      <c r="C6" s="56">
        <v>47741.99</v>
      </c>
      <c r="D6" s="61">
        <v>59414.580000000009</v>
      </c>
    </row>
    <row r="7" spans="1:4">
      <c r="A7" s="60" t="s">
        <v>103</v>
      </c>
      <c r="B7" s="56">
        <v>50192.3</v>
      </c>
      <c r="C7" s="56">
        <v>48791</v>
      </c>
      <c r="D7" s="61">
        <v>1401.3000000000029</v>
      </c>
    </row>
    <row r="8" spans="1:4">
      <c r="A8" s="60" t="s">
        <v>104</v>
      </c>
      <c r="B8" s="56">
        <v>254100.64</v>
      </c>
      <c r="C8" s="56">
        <v>67475.56</v>
      </c>
      <c r="D8" s="61">
        <v>186625.08000000002</v>
      </c>
    </row>
    <row r="9" spans="1:4">
      <c r="A9" s="60" t="s">
        <v>105</v>
      </c>
      <c r="B9" s="56">
        <v>106359.87</v>
      </c>
      <c r="C9" s="56">
        <v>94127</v>
      </c>
      <c r="D9" s="61">
        <v>12232.869999999995</v>
      </c>
    </row>
    <row r="10" spans="1:4">
      <c r="A10" s="60" t="s">
        <v>106</v>
      </c>
      <c r="B10" s="56">
        <v>75686.8</v>
      </c>
      <c r="C10" s="56">
        <v>0</v>
      </c>
      <c r="D10" s="61">
        <v>75686.8</v>
      </c>
    </row>
    <row r="11" spans="1:4">
      <c r="A11" s="60" t="s">
        <v>107</v>
      </c>
      <c r="B11" s="56">
        <v>318282.90000000002</v>
      </c>
      <c r="C11" s="56">
        <v>168881.59</v>
      </c>
      <c r="D11" s="61">
        <v>149401.31000000003</v>
      </c>
    </row>
    <row r="12" spans="1:4">
      <c r="A12" s="60" t="s">
        <v>108</v>
      </c>
      <c r="B12" s="56">
        <v>241401.05</v>
      </c>
      <c r="C12" s="56">
        <v>0</v>
      </c>
      <c r="D12" s="61">
        <v>241401.05</v>
      </c>
    </row>
    <row r="13" spans="1:4">
      <c r="A13" s="60" t="s">
        <v>109</v>
      </c>
      <c r="B13" s="56">
        <v>254546.65</v>
      </c>
      <c r="C13" s="56">
        <v>254252.55</v>
      </c>
      <c r="D13" s="61">
        <v>294.10000000000582</v>
      </c>
    </row>
    <row r="14" spans="1:4">
      <c r="A14" s="60" t="s">
        <v>110</v>
      </c>
      <c r="B14" s="56">
        <v>318681.25</v>
      </c>
      <c r="C14" s="56">
        <v>318552</v>
      </c>
      <c r="D14" s="61">
        <v>129.25</v>
      </c>
    </row>
    <row r="15" spans="1:4">
      <c r="A15" s="60" t="s">
        <v>111</v>
      </c>
      <c r="B15" s="56">
        <v>137829.64000000001</v>
      </c>
      <c r="C15" s="56">
        <v>72376.58</v>
      </c>
      <c r="D15" s="61">
        <v>65453.060000000012</v>
      </c>
    </row>
    <row r="16" spans="1:4">
      <c r="A16" s="60" t="s">
        <v>112</v>
      </c>
      <c r="B16" s="56">
        <v>164917.54999999999</v>
      </c>
      <c r="C16" s="56">
        <v>164914.85999999999</v>
      </c>
      <c r="D16" s="61">
        <v>2.6900000000023283</v>
      </c>
    </row>
    <row r="17" spans="1:4">
      <c r="A17" s="60" t="s">
        <v>113</v>
      </c>
      <c r="B17" s="56">
        <v>106359.87</v>
      </c>
      <c r="C17" s="56">
        <v>105949.5</v>
      </c>
      <c r="D17" s="61">
        <v>410.36999999999534</v>
      </c>
    </row>
    <row r="18" spans="1:4">
      <c r="A18" s="60" t="s">
        <v>114</v>
      </c>
      <c r="B18" s="56">
        <v>98392.84</v>
      </c>
      <c r="C18" s="56">
        <v>98377.75</v>
      </c>
      <c r="D18" s="61">
        <v>15.089999999996508</v>
      </c>
    </row>
    <row r="19" spans="1:4">
      <c r="A19" s="60" t="s">
        <v>115</v>
      </c>
      <c r="B19" s="56">
        <v>205947.76</v>
      </c>
      <c r="C19" s="56">
        <v>205940.35</v>
      </c>
      <c r="D19" s="61">
        <v>7.4100000000034925</v>
      </c>
    </row>
    <row r="20" spans="1:4">
      <c r="A20" s="60" t="s">
        <v>116</v>
      </c>
      <c r="B20" s="56">
        <v>61346.14</v>
      </c>
      <c r="C20" s="56">
        <v>61117.22</v>
      </c>
      <c r="D20" s="61">
        <v>228.91999999999825</v>
      </c>
    </row>
    <row r="21" spans="1:4">
      <c r="A21" s="60" t="s">
        <v>117</v>
      </c>
      <c r="B21" s="56">
        <v>60549.440000000002</v>
      </c>
      <c r="C21" s="56">
        <v>21946.49</v>
      </c>
      <c r="D21" s="61">
        <v>38602.949999999997</v>
      </c>
    </row>
    <row r="22" spans="1:4">
      <c r="A22" s="60" t="s">
        <v>118</v>
      </c>
      <c r="B22" s="56">
        <v>131456.01999999999</v>
      </c>
      <c r="C22" s="56">
        <v>127397.69</v>
      </c>
      <c r="D22" s="61">
        <v>4058.3299999999872</v>
      </c>
    </row>
    <row r="23" spans="1:4">
      <c r="A23" s="60" t="s">
        <v>119</v>
      </c>
      <c r="B23" s="56">
        <v>181648.31</v>
      </c>
      <c r="C23" s="56">
        <v>181556.38</v>
      </c>
      <c r="D23" s="61">
        <v>91.929999999993015</v>
      </c>
    </row>
    <row r="24" spans="1:4">
      <c r="A24" s="60" t="s">
        <v>120</v>
      </c>
      <c r="B24" s="56">
        <v>52446.27</v>
      </c>
      <c r="C24" s="56">
        <v>34479.969999999994</v>
      </c>
      <c r="D24" s="61">
        <v>17966.300000000003</v>
      </c>
    </row>
    <row r="25" spans="1:4">
      <c r="A25" s="60" t="s">
        <v>121</v>
      </c>
      <c r="B25" s="56">
        <v>144999.97</v>
      </c>
      <c r="C25" s="56">
        <v>144881.39000000001</v>
      </c>
      <c r="D25" s="61">
        <v>118.57999999998719</v>
      </c>
    </row>
    <row r="26" spans="1:4">
      <c r="A26" s="60" t="s">
        <v>122</v>
      </c>
      <c r="B26" s="56">
        <v>141016.45000000001</v>
      </c>
      <c r="C26" s="56">
        <v>118897.97</v>
      </c>
      <c r="D26" s="61">
        <v>22118.48000000001</v>
      </c>
    </row>
    <row r="27" spans="1:4">
      <c r="A27" s="60" t="s">
        <v>123</v>
      </c>
      <c r="B27" s="56">
        <v>202362.59</v>
      </c>
      <c r="C27" s="56">
        <v>0</v>
      </c>
      <c r="D27" s="61">
        <v>202362.59</v>
      </c>
    </row>
    <row r="28" spans="1:4">
      <c r="A28" s="60" t="s">
        <v>124</v>
      </c>
      <c r="B28" s="56">
        <v>117912.06</v>
      </c>
      <c r="C28" s="56">
        <v>117897.33</v>
      </c>
      <c r="D28" s="61">
        <v>14.729999999995925</v>
      </c>
    </row>
    <row r="29" spans="1:4">
      <c r="A29" s="60" t="s">
        <v>125</v>
      </c>
      <c r="B29" s="56">
        <v>253153.57</v>
      </c>
      <c r="C29" s="56">
        <v>253128.05000000002</v>
      </c>
      <c r="D29" s="61">
        <v>25.519999999989523</v>
      </c>
    </row>
    <row r="30" spans="1:4">
      <c r="A30" s="60" t="s">
        <v>126</v>
      </c>
      <c r="B30" s="56">
        <v>132252.72</v>
      </c>
      <c r="C30" s="56">
        <v>132250.85</v>
      </c>
      <c r="D30" s="61">
        <v>1.8699999999953434</v>
      </c>
    </row>
    <row r="31" spans="1:4">
      <c r="A31" s="60" t="s">
        <v>127</v>
      </c>
      <c r="B31" s="56">
        <v>197184.02</v>
      </c>
      <c r="C31" s="56">
        <v>0</v>
      </c>
      <c r="D31" s="61">
        <v>197184.02</v>
      </c>
    </row>
    <row r="32" spans="1:4">
      <c r="A32" s="60" t="s">
        <v>128</v>
      </c>
      <c r="B32" s="56">
        <v>72499.98</v>
      </c>
      <c r="C32" s="56">
        <v>0</v>
      </c>
      <c r="D32" s="61">
        <v>72499.98</v>
      </c>
    </row>
    <row r="33" spans="1:4">
      <c r="A33" s="60" t="s">
        <v>129</v>
      </c>
      <c r="B33" s="56">
        <v>30673.07</v>
      </c>
      <c r="C33" s="56">
        <v>30617.27</v>
      </c>
      <c r="D33" s="61">
        <v>55.799999999999272</v>
      </c>
    </row>
    <row r="34" spans="1:4">
      <c r="A34" s="60" t="s">
        <v>130</v>
      </c>
      <c r="B34" s="56">
        <v>94409.32</v>
      </c>
      <c r="C34" s="56">
        <v>0</v>
      </c>
      <c r="D34" s="61">
        <v>94409.32</v>
      </c>
    </row>
    <row r="35" spans="1:4">
      <c r="A35" s="60" t="s">
        <v>131</v>
      </c>
      <c r="B35" s="56">
        <v>170096.12</v>
      </c>
      <c r="C35" s="56">
        <v>166026.11000000002</v>
      </c>
      <c r="D35" s="61">
        <v>4070.0099999999802</v>
      </c>
    </row>
    <row r="36" spans="1:4">
      <c r="A36" s="60" t="s">
        <v>132</v>
      </c>
      <c r="B36" s="56">
        <v>194395.56</v>
      </c>
      <c r="C36" s="56">
        <v>0</v>
      </c>
      <c r="D36" s="61">
        <v>194395.56</v>
      </c>
    </row>
    <row r="37" spans="1:4">
      <c r="A37" s="60" t="s">
        <v>133</v>
      </c>
      <c r="B37" s="56">
        <v>75686.8</v>
      </c>
      <c r="C37" s="56">
        <v>75647.27</v>
      </c>
      <c r="D37" s="61">
        <v>39.529999999998836</v>
      </c>
    </row>
    <row r="38" spans="1:4">
      <c r="A38" s="60" t="s">
        <v>134</v>
      </c>
      <c r="B38" s="56">
        <v>247774.67</v>
      </c>
      <c r="C38" s="56">
        <v>247478.71</v>
      </c>
      <c r="D38" s="61">
        <v>295.96000000002095</v>
      </c>
    </row>
    <row r="39" spans="1:4">
      <c r="A39" s="60" t="s">
        <v>135</v>
      </c>
      <c r="B39" s="56">
        <v>30200.65</v>
      </c>
      <c r="C39" s="56">
        <v>30199.899999999998</v>
      </c>
      <c r="D39" s="61">
        <v>0.75000000000363798</v>
      </c>
    </row>
    <row r="40" spans="1:4">
      <c r="A40" s="60" t="s">
        <v>136</v>
      </c>
      <c r="B40" s="56">
        <v>110343.38</v>
      </c>
      <c r="C40" s="56">
        <v>110341.87</v>
      </c>
      <c r="D40" s="61">
        <v>1.5100000000093132</v>
      </c>
    </row>
    <row r="41" spans="1:4">
      <c r="A41" s="60" t="s">
        <v>137</v>
      </c>
      <c r="B41" s="56">
        <v>84848.88</v>
      </c>
      <c r="C41" s="56">
        <v>84769.19</v>
      </c>
      <c r="D41" s="61">
        <v>79.690000000002328</v>
      </c>
    </row>
    <row r="42" spans="1:4">
      <c r="A42" s="60" t="s">
        <v>138</v>
      </c>
      <c r="B42" s="56">
        <v>471648.24</v>
      </c>
      <c r="C42" s="56">
        <v>464914.84</v>
      </c>
      <c r="D42" s="61">
        <v>6733.3999999999651</v>
      </c>
    </row>
    <row r="43" spans="1:4">
      <c r="A43" s="60" t="s">
        <v>139</v>
      </c>
      <c r="B43" s="56">
        <v>174854.91</v>
      </c>
      <c r="C43" s="56">
        <v>174234.48000000004</v>
      </c>
      <c r="D43" s="61">
        <v>620.42999999996391</v>
      </c>
    </row>
    <row r="44" spans="1:4">
      <c r="A44" s="60" t="s">
        <v>140</v>
      </c>
      <c r="B44" s="56">
        <v>75288.44</v>
      </c>
      <c r="C44" s="56">
        <v>75281.83</v>
      </c>
      <c r="D44" s="61">
        <v>6.6100000000005821</v>
      </c>
    </row>
    <row r="45" spans="1:4">
      <c r="A45" s="60" t="s">
        <v>141</v>
      </c>
      <c r="B45" s="56">
        <v>72898.34</v>
      </c>
      <c r="C45" s="56">
        <v>72633.239999999991</v>
      </c>
      <c r="D45" s="61">
        <v>265.10000000000582</v>
      </c>
    </row>
    <row r="46" spans="1:4">
      <c r="A46" s="60" t="s">
        <v>142</v>
      </c>
      <c r="B46" s="56">
        <v>35054.94</v>
      </c>
      <c r="C46" s="56">
        <v>34986.6</v>
      </c>
      <c r="D46" s="61">
        <v>68.340000000003783</v>
      </c>
    </row>
    <row r="47" spans="1:4">
      <c r="A47" s="60" t="s">
        <v>143</v>
      </c>
      <c r="B47" s="56">
        <v>63736.25</v>
      </c>
      <c r="C47" s="56">
        <v>0</v>
      </c>
      <c r="D47" s="61">
        <v>63736.25</v>
      </c>
    </row>
    <row r="48" spans="1:4">
      <c r="A48" s="60" t="s">
        <v>144</v>
      </c>
      <c r="B48" s="56">
        <v>62939.55</v>
      </c>
      <c r="C48" s="56">
        <v>62812.29</v>
      </c>
      <c r="D48" s="61">
        <v>127.26000000000204</v>
      </c>
    </row>
    <row r="49" spans="1:4">
      <c r="A49" s="60" t="s">
        <v>145</v>
      </c>
      <c r="B49" s="56">
        <v>275199.34999999998</v>
      </c>
      <c r="C49" s="56">
        <v>107021.82</v>
      </c>
      <c r="D49" s="61">
        <v>168177.52999999997</v>
      </c>
    </row>
    <row r="50" spans="1:4">
      <c r="A50" s="60" t="s">
        <v>146</v>
      </c>
      <c r="B50" s="56">
        <v>213516.44</v>
      </c>
      <c r="C50" s="56">
        <v>0</v>
      </c>
      <c r="D50" s="61">
        <v>213516.44</v>
      </c>
    </row>
    <row r="51" spans="1:4">
      <c r="A51" s="60" t="s">
        <v>147</v>
      </c>
      <c r="B51" s="56">
        <v>99189.54</v>
      </c>
      <c r="C51" s="56">
        <v>99182.399999999994</v>
      </c>
      <c r="D51" s="61">
        <v>7.1399999999994179</v>
      </c>
    </row>
    <row r="52" spans="1:4">
      <c r="A52" s="60" t="s">
        <v>148</v>
      </c>
      <c r="B52" s="56">
        <v>38241.75</v>
      </c>
      <c r="C52" s="56">
        <v>37858.239999999998</v>
      </c>
      <c r="D52" s="61">
        <v>383.51000000000204</v>
      </c>
    </row>
    <row r="53" spans="1:4">
      <c r="A53" s="60" t="s">
        <v>149</v>
      </c>
      <c r="B53" s="56">
        <v>164585.95000000001</v>
      </c>
      <c r="C53" s="56">
        <v>72990.8</v>
      </c>
      <c r="D53" s="61">
        <v>91595.150000000009</v>
      </c>
    </row>
    <row r="54" spans="1:4">
      <c r="A54" s="60" t="s">
        <v>150</v>
      </c>
      <c r="B54" s="56">
        <v>82060.42</v>
      </c>
      <c r="C54" s="56">
        <v>49253.2</v>
      </c>
      <c r="D54" s="61">
        <v>32807.22</v>
      </c>
    </row>
    <row r="55" spans="1:4">
      <c r="A55" s="60" t="s">
        <v>151</v>
      </c>
      <c r="B55" s="56">
        <v>74093.39</v>
      </c>
      <c r="C55" s="56">
        <v>74092.740000000005</v>
      </c>
      <c r="D55" s="61">
        <v>0.64999999999417923</v>
      </c>
    </row>
    <row r="56" spans="1:4">
      <c r="A56" s="60" t="s">
        <v>152</v>
      </c>
      <c r="B56" s="56">
        <v>101579.65</v>
      </c>
      <c r="C56" s="56">
        <v>101546.69</v>
      </c>
      <c r="D56" s="61">
        <v>32.959999999991851</v>
      </c>
    </row>
    <row r="57" spans="1:4">
      <c r="A57" s="60" t="s">
        <v>153</v>
      </c>
      <c r="B57" s="56">
        <v>268488.95</v>
      </c>
      <c r="C57" s="56">
        <v>268488.71999999997</v>
      </c>
      <c r="D57" s="61">
        <v>0.23000000003958121</v>
      </c>
    </row>
    <row r="58" spans="1:4">
      <c r="A58" s="60" t="s">
        <v>154</v>
      </c>
      <c r="B58" s="56">
        <v>154958.76</v>
      </c>
      <c r="C58" s="56">
        <v>118909.77</v>
      </c>
      <c r="D58" s="61">
        <v>36048.990000000005</v>
      </c>
    </row>
    <row r="59" spans="1:4">
      <c r="A59" s="60" t="s">
        <v>155</v>
      </c>
      <c r="B59" s="56">
        <v>207939.51</v>
      </c>
      <c r="C59" s="56">
        <v>88085.334000000003</v>
      </c>
      <c r="D59" s="61">
        <v>119854.17600000001</v>
      </c>
    </row>
    <row r="60" spans="1:4">
      <c r="A60" s="60" t="s">
        <v>156</v>
      </c>
      <c r="B60" s="56">
        <v>123090.63</v>
      </c>
      <c r="C60" s="56">
        <v>123082.21</v>
      </c>
      <c r="D60" s="61">
        <v>8.4199999999982538</v>
      </c>
    </row>
    <row r="61" spans="1:4">
      <c r="A61" s="60" t="s">
        <v>157</v>
      </c>
      <c r="B61" s="56">
        <v>166909.29999999999</v>
      </c>
      <c r="C61" s="56">
        <v>158054.98000000001</v>
      </c>
      <c r="D61" s="61">
        <v>8854.3199999999779</v>
      </c>
    </row>
    <row r="62" spans="1:4">
      <c r="A62" s="60" t="s">
        <v>158</v>
      </c>
      <c r="B62" s="56">
        <v>228255.44</v>
      </c>
      <c r="C62" s="56">
        <v>151819.87</v>
      </c>
      <c r="D62" s="61">
        <v>76435.570000000007</v>
      </c>
    </row>
    <row r="63" spans="1:4">
      <c r="A63" s="60" t="s">
        <v>159</v>
      </c>
      <c r="B63" s="56">
        <v>460474.39</v>
      </c>
      <c r="C63" s="56">
        <v>435248.08</v>
      </c>
      <c r="D63" s="61">
        <v>25226.309999999998</v>
      </c>
    </row>
    <row r="64" spans="1:4">
      <c r="A64" s="60" t="s">
        <v>160</v>
      </c>
      <c r="B64" s="56">
        <v>272074.12</v>
      </c>
      <c r="C64" s="56">
        <v>272051.12500000006</v>
      </c>
      <c r="D64" s="61">
        <v>22.994999999937136</v>
      </c>
    </row>
    <row r="65" spans="1:4">
      <c r="A65" s="60" t="s">
        <v>161</v>
      </c>
      <c r="B65" s="56">
        <v>264107.08</v>
      </c>
      <c r="C65" s="56">
        <v>0</v>
      </c>
      <c r="D65" s="61">
        <v>264107.08</v>
      </c>
    </row>
    <row r="66" spans="1:4">
      <c r="A66" s="60" t="s">
        <v>162</v>
      </c>
      <c r="B66" s="56">
        <v>80068.66</v>
      </c>
      <c r="C66" s="56">
        <v>78518.759999999995</v>
      </c>
      <c r="D66" s="61">
        <v>1549.9000000000087</v>
      </c>
    </row>
    <row r="67" spans="1:4">
      <c r="A67" s="60" t="s">
        <v>163</v>
      </c>
      <c r="B67" s="56">
        <v>141143.92000000001</v>
      </c>
      <c r="C67" s="56">
        <v>141102.89000000001</v>
      </c>
      <c r="D67" s="61">
        <v>41.029999999998836</v>
      </c>
    </row>
    <row r="68" spans="1:4">
      <c r="A68" s="60" t="s">
        <v>164</v>
      </c>
      <c r="B68" s="56">
        <v>200769.19</v>
      </c>
      <c r="C68" s="56">
        <v>192881.9</v>
      </c>
      <c r="D68" s="61">
        <v>7887.2900000000081</v>
      </c>
    </row>
    <row r="69" spans="1:4">
      <c r="A69" s="60" t="s">
        <v>165</v>
      </c>
      <c r="B69" s="56">
        <v>118310.41</v>
      </c>
      <c r="C69" s="56">
        <v>118283.3</v>
      </c>
      <c r="D69" s="61">
        <v>27.110000000000582</v>
      </c>
    </row>
    <row r="70" spans="1:4">
      <c r="A70" s="60" t="s">
        <v>166</v>
      </c>
      <c r="B70" s="56">
        <v>38241.75</v>
      </c>
      <c r="C70" s="56">
        <v>38178.33</v>
      </c>
      <c r="D70" s="61">
        <v>63.419999999998254</v>
      </c>
    </row>
    <row r="71" spans="1:4">
      <c r="A71" s="60" t="s">
        <v>167</v>
      </c>
      <c r="B71" s="56">
        <v>125480.74</v>
      </c>
      <c r="C71" s="56">
        <v>125436</v>
      </c>
      <c r="D71" s="61">
        <v>44.740000000005239</v>
      </c>
    </row>
    <row r="72" spans="1:4">
      <c r="A72" s="60" t="s">
        <v>168</v>
      </c>
      <c r="B72" s="56">
        <v>68516.47</v>
      </c>
      <c r="C72" s="56">
        <v>65284.62</v>
      </c>
      <c r="D72" s="61">
        <v>3231.8499999999985</v>
      </c>
    </row>
    <row r="73" spans="1:4">
      <c r="A73" s="60" t="s">
        <v>169</v>
      </c>
      <c r="B73" s="56">
        <v>186826.88</v>
      </c>
      <c r="C73" s="56">
        <v>32718.78</v>
      </c>
      <c r="D73" s="61">
        <v>154108.1</v>
      </c>
    </row>
    <row r="74" spans="1:4">
      <c r="A74" s="60" t="s">
        <v>170</v>
      </c>
      <c r="B74" s="56">
        <v>23104.39</v>
      </c>
      <c r="C74" s="56">
        <v>18390</v>
      </c>
      <c r="D74" s="61">
        <v>4714.3899999999994</v>
      </c>
    </row>
    <row r="75" spans="1:4">
      <c r="A75" s="60" t="s">
        <v>171</v>
      </c>
      <c r="B75" s="56">
        <v>45810.43</v>
      </c>
      <c r="C75" s="56">
        <v>45310.73</v>
      </c>
      <c r="D75" s="61">
        <v>499.69999999999709</v>
      </c>
    </row>
    <row r="76" spans="1:4">
      <c r="A76" s="60" t="s">
        <v>172</v>
      </c>
      <c r="B76" s="56">
        <v>76085.149999999994</v>
      </c>
      <c r="C76" s="56">
        <v>76068</v>
      </c>
      <c r="D76" s="61">
        <v>17.149999999994179</v>
      </c>
    </row>
    <row r="77" spans="1:4">
      <c r="A77" s="60" t="s">
        <v>173</v>
      </c>
      <c r="B77" s="56">
        <v>97197.78</v>
      </c>
      <c r="C77" s="56">
        <v>0</v>
      </c>
      <c r="D77" s="61">
        <v>97197.78</v>
      </c>
    </row>
    <row r="78" spans="1:4">
      <c r="A78" s="60" t="s">
        <v>174</v>
      </c>
      <c r="B78" s="56">
        <v>70109.87</v>
      </c>
      <c r="C78" s="56">
        <v>0</v>
      </c>
      <c r="D78" s="61">
        <v>70109.87</v>
      </c>
    </row>
    <row r="79" spans="1:4">
      <c r="A79" s="60" t="s">
        <v>175</v>
      </c>
      <c r="B79" s="56">
        <v>32664.83</v>
      </c>
      <c r="C79" s="56">
        <v>30120.42</v>
      </c>
      <c r="D79" s="61">
        <v>2544.4100000000035</v>
      </c>
    </row>
    <row r="80" spans="1:4">
      <c r="A80" s="60" t="s">
        <v>176</v>
      </c>
      <c r="B80" s="56">
        <v>284821.37</v>
      </c>
      <c r="C80" s="56">
        <v>0</v>
      </c>
      <c r="D80" s="61">
        <v>284821.37</v>
      </c>
    </row>
    <row r="81" spans="1:4">
      <c r="A81" s="60" t="s">
        <v>177</v>
      </c>
      <c r="B81" s="56">
        <v>140618.1</v>
      </c>
      <c r="C81" s="56">
        <v>0</v>
      </c>
      <c r="D81" s="61">
        <v>140618.1</v>
      </c>
    </row>
    <row r="82" spans="1:4">
      <c r="A82" s="60" t="s">
        <v>178</v>
      </c>
      <c r="B82" s="56">
        <v>134642.82999999999</v>
      </c>
      <c r="C82" s="56">
        <v>109081.91</v>
      </c>
      <c r="D82" s="61">
        <v>25560.919999999984</v>
      </c>
    </row>
    <row r="83" spans="1:4">
      <c r="A83" s="60" t="s">
        <v>179</v>
      </c>
      <c r="B83" s="56">
        <v>84450.53</v>
      </c>
      <c r="C83" s="56">
        <v>84387.66</v>
      </c>
      <c r="D83" s="61">
        <v>62.869999999995343</v>
      </c>
    </row>
    <row r="84" spans="1:4">
      <c r="A84" s="60" t="s">
        <v>180</v>
      </c>
      <c r="B84" s="56">
        <v>6119.42</v>
      </c>
      <c r="C84" s="56">
        <v>3275</v>
      </c>
      <c r="D84" s="61">
        <v>2844.42</v>
      </c>
    </row>
    <row r="85" spans="1:4">
      <c r="A85" s="60" t="s">
        <v>181</v>
      </c>
      <c r="B85" s="56">
        <v>126675.8</v>
      </c>
      <c r="C85" s="56">
        <v>126629.69</v>
      </c>
      <c r="D85" s="61">
        <v>46.110000000000582</v>
      </c>
    </row>
    <row r="86" spans="1:4">
      <c r="A86" s="60" t="s">
        <v>182</v>
      </c>
      <c r="B86" s="56">
        <v>179258.2</v>
      </c>
      <c r="C86" s="56">
        <v>179184</v>
      </c>
      <c r="D86" s="61">
        <v>74.200000000011642</v>
      </c>
    </row>
    <row r="87" spans="1:4">
      <c r="A87" s="60" t="s">
        <v>183</v>
      </c>
      <c r="B87" s="56">
        <v>18722.52</v>
      </c>
      <c r="C87" s="56">
        <v>18635.3</v>
      </c>
      <c r="D87" s="61">
        <v>87.220000000001164</v>
      </c>
    </row>
    <row r="88" spans="1:4">
      <c r="A88" s="60" t="s">
        <v>184</v>
      </c>
      <c r="B88" s="56">
        <v>218695.01</v>
      </c>
      <c r="C88" s="56">
        <v>105894.73000000001</v>
      </c>
      <c r="D88" s="61">
        <v>112800.28</v>
      </c>
    </row>
    <row r="89" spans="1:4">
      <c r="A89" s="60" t="s">
        <v>185</v>
      </c>
      <c r="B89" s="56">
        <v>212719.73</v>
      </c>
      <c r="C89" s="56">
        <v>0</v>
      </c>
      <c r="D89" s="61">
        <v>212719.73</v>
      </c>
    </row>
    <row r="90" spans="1:4">
      <c r="A90" s="60" t="s">
        <v>186</v>
      </c>
      <c r="B90" s="56">
        <v>143406.56</v>
      </c>
      <c r="C90" s="56">
        <v>139901.42000000001</v>
      </c>
      <c r="D90" s="61">
        <v>3505.1399999999849</v>
      </c>
    </row>
    <row r="91" spans="1:4">
      <c r="A91" s="60" t="s">
        <v>187</v>
      </c>
      <c r="B91" s="56">
        <v>136634.59</v>
      </c>
      <c r="C91" s="56">
        <v>136497</v>
      </c>
      <c r="D91" s="61">
        <v>137.58999999999651</v>
      </c>
    </row>
    <row r="92" spans="1:4">
      <c r="A92" s="60" t="s">
        <v>188</v>
      </c>
      <c r="B92" s="56">
        <v>89191.85</v>
      </c>
      <c r="C92" s="56">
        <v>89109.56</v>
      </c>
      <c r="D92" s="61">
        <v>82.290000000008149</v>
      </c>
    </row>
    <row r="93" spans="1:4">
      <c r="A93" s="60" t="s">
        <v>189</v>
      </c>
      <c r="B93" s="56">
        <v>99189.54</v>
      </c>
      <c r="C93" s="56">
        <v>0</v>
      </c>
      <c r="D93" s="61">
        <v>99189.54</v>
      </c>
    </row>
    <row r="94" spans="1:4">
      <c r="A94" s="60" t="s">
        <v>190</v>
      </c>
      <c r="B94" s="56">
        <v>105164.81</v>
      </c>
      <c r="C94" s="56">
        <v>104640.1</v>
      </c>
      <c r="D94" s="61">
        <v>524.70999999999185</v>
      </c>
    </row>
    <row r="95" spans="1:4">
      <c r="A95" s="60" t="s">
        <v>191</v>
      </c>
      <c r="B95" s="56">
        <v>285618.07</v>
      </c>
      <c r="C95" s="56">
        <v>0</v>
      </c>
      <c r="D95" s="61">
        <v>285618.07</v>
      </c>
    </row>
    <row r="96" spans="1:4">
      <c r="A96" s="60" t="s">
        <v>192</v>
      </c>
      <c r="B96" s="56">
        <v>86442.29</v>
      </c>
      <c r="C96" s="56">
        <v>86403.42</v>
      </c>
      <c r="D96" s="61">
        <v>38.869999999995343</v>
      </c>
    </row>
    <row r="97" spans="1:4">
      <c r="A97" s="60" t="s">
        <v>193</v>
      </c>
      <c r="B97" s="56">
        <v>137032.94</v>
      </c>
      <c r="C97" s="56">
        <v>136976.19</v>
      </c>
      <c r="D97" s="61">
        <v>56.75</v>
      </c>
    </row>
    <row r="98" spans="1:4">
      <c r="A98" s="60" t="s">
        <v>194</v>
      </c>
      <c r="B98" s="56">
        <v>213516.44</v>
      </c>
      <c r="C98" s="56">
        <v>0</v>
      </c>
      <c r="D98" s="61">
        <v>213516.44</v>
      </c>
    </row>
    <row r="99" spans="1:4">
      <c r="A99" s="60" t="s">
        <v>195</v>
      </c>
      <c r="B99" s="56">
        <v>97277.66</v>
      </c>
      <c r="C99" s="56">
        <v>97217.66</v>
      </c>
      <c r="D99" s="61">
        <v>60</v>
      </c>
    </row>
    <row r="100" spans="1:4">
      <c r="A100" s="60" t="s">
        <v>196</v>
      </c>
      <c r="B100" s="56">
        <v>184436.77</v>
      </c>
      <c r="C100" s="56">
        <v>158190.51999999999</v>
      </c>
      <c r="D100" s="61">
        <v>26246.25</v>
      </c>
    </row>
    <row r="101" spans="1:4">
      <c r="A101" s="60" t="s">
        <v>197</v>
      </c>
      <c r="B101" s="56">
        <v>190894.69</v>
      </c>
      <c r="C101" s="56">
        <v>0</v>
      </c>
      <c r="D101" s="61">
        <v>190894.69</v>
      </c>
    </row>
    <row r="102" spans="1:4">
      <c r="A102" s="60" t="s">
        <v>198</v>
      </c>
      <c r="B102" s="56">
        <v>134642.82999999999</v>
      </c>
      <c r="C102" s="56">
        <v>134641.69</v>
      </c>
      <c r="D102" s="61">
        <v>1.139999999984866</v>
      </c>
    </row>
    <row r="103" spans="1:4">
      <c r="A103" s="60" t="s">
        <v>199</v>
      </c>
      <c r="B103" s="56">
        <v>131854.37</v>
      </c>
      <c r="C103" s="56">
        <v>91407.1</v>
      </c>
      <c r="D103" s="61">
        <v>40447.26999999999</v>
      </c>
    </row>
    <row r="104" spans="1:4">
      <c r="A104" s="60" t="s">
        <v>200</v>
      </c>
      <c r="B104" s="56">
        <v>153763.70000000001</v>
      </c>
      <c r="C104" s="56">
        <v>0</v>
      </c>
      <c r="D104" s="61">
        <v>153763.70000000001</v>
      </c>
    </row>
    <row r="105" spans="1:4">
      <c r="A105" s="60" t="s">
        <v>201</v>
      </c>
      <c r="B105" s="56">
        <v>52980.76</v>
      </c>
      <c r="C105" s="56">
        <v>0</v>
      </c>
      <c r="D105" s="61">
        <v>52980.76</v>
      </c>
    </row>
    <row r="106" spans="1:4">
      <c r="A106" s="60" t="s">
        <v>202</v>
      </c>
      <c r="B106" s="56">
        <v>111936.79</v>
      </c>
      <c r="C106" s="56">
        <v>111930.39000000001</v>
      </c>
      <c r="D106" s="61">
        <v>6.3999999999796273</v>
      </c>
    </row>
    <row r="107" spans="1:4">
      <c r="A107" s="60" t="s">
        <v>203</v>
      </c>
      <c r="B107" s="56">
        <v>92019.21</v>
      </c>
      <c r="C107" s="56">
        <v>44234.400000000001</v>
      </c>
      <c r="D107" s="61">
        <v>47784.810000000005</v>
      </c>
    </row>
    <row r="108" spans="1:4">
      <c r="A108" s="60" t="s">
        <v>204</v>
      </c>
      <c r="B108" s="56">
        <v>107800.85</v>
      </c>
      <c r="C108" s="56">
        <v>43296.23</v>
      </c>
      <c r="D108" s="61">
        <v>64504.62</v>
      </c>
    </row>
    <row r="109" spans="1:4">
      <c r="A109" s="60" t="s">
        <v>205</v>
      </c>
      <c r="B109" s="56">
        <v>239409.29</v>
      </c>
      <c r="C109" s="56">
        <v>239385.2</v>
      </c>
      <c r="D109" s="61">
        <v>24.089999999996508</v>
      </c>
    </row>
    <row r="110" spans="1:4">
      <c r="A110" s="60" t="s">
        <v>206</v>
      </c>
      <c r="B110" s="56">
        <v>63736.25</v>
      </c>
      <c r="C110" s="56">
        <v>62756.68</v>
      </c>
      <c r="D110" s="61">
        <v>979.56999999999971</v>
      </c>
    </row>
    <row r="111" spans="1:4">
      <c r="A111" s="60" t="s">
        <v>207</v>
      </c>
      <c r="B111" s="56">
        <v>16730.77</v>
      </c>
      <c r="C111" s="56">
        <v>14803.720000000001</v>
      </c>
      <c r="D111" s="61">
        <v>1927.0499999999993</v>
      </c>
    </row>
    <row r="112" spans="1:4">
      <c r="A112" s="60" t="s">
        <v>208</v>
      </c>
      <c r="B112" s="56">
        <v>49793.95</v>
      </c>
      <c r="C112" s="56">
        <v>29734.15</v>
      </c>
      <c r="D112" s="61">
        <v>20059.799999999996</v>
      </c>
    </row>
    <row r="113" spans="1:4">
      <c r="A113" s="60" t="s">
        <v>209</v>
      </c>
      <c r="B113" s="56">
        <v>54574.16</v>
      </c>
      <c r="C113" s="56">
        <v>0</v>
      </c>
      <c r="D113" s="61">
        <v>54574.16</v>
      </c>
    </row>
    <row r="114" spans="1:4">
      <c r="A114" s="60" t="s">
        <v>210</v>
      </c>
      <c r="B114" s="56">
        <v>40233.51</v>
      </c>
      <c r="C114" s="56">
        <v>40232</v>
      </c>
      <c r="D114" s="61">
        <v>1.5100000000020373</v>
      </c>
    </row>
    <row r="115" spans="1:4">
      <c r="A115" s="60" t="s">
        <v>211</v>
      </c>
      <c r="B115" s="56">
        <v>18269.53</v>
      </c>
      <c r="C115" s="56">
        <v>18261.010000000002</v>
      </c>
      <c r="D115" s="61">
        <v>8.5199999999967986</v>
      </c>
    </row>
    <row r="116" spans="1:4">
      <c r="A116" s="60" t="s">
        <v>212</v>
      </c>
      <c r="B116" s="56">
        <v>166909.29999999999</v>
      </c>
      <c r="C116" s="56">
        <v>162572.19</v>
      </c>
      <c r="D116" s="61">
        <v>4337.109999999986</v>
      </c>
    </row>
    <row r="117" spans="1:4">
      <c r="A117" s="60" t="s">
        <v>213</v>
      </c>
      <c r="B117" s="56">
        <v>18324.169999999998</v>
      </c>
      <c r="C117" s="56">
        <v>18323.669999999998</v>
      </c>
      <c r="D117" s="61">
        <v>0.5</v>
      </c>
    </row>
    <row r="118" spans="1:4">
      <c r="A118" s="60" t="s">
        <v>214</v>
      </c>
      <c r="B118" s="56">
        <v>372458.7</v>
      </c>
      <c r="C118" s="56">
        <v>0</v>
      </c>
      <c r="D118" s="61">
        <v>372458.7</v>
      </c>
    </row>
    <row r="119" spans="1:4">
      <c r="A119" s="60" t="s">
        <v>215</v>
      </c>
      <c r="B119" s="56">
        <v>80865.37</v>
      </c>
      <c r="C119" s="56">
        <v>0</v>
      </c>
      <c r="D119" s="61">
        <v>80865.37</v>
      </c>
    </row>
    <row r="120" spans="1:4">
      <c r="A120" s="60" t="s">
        <v>216</v>
      </c>
      <c r="B120" s="56">
        <v>52184.05</v>
      </c>
      <c r="C120" s="56">
        <v>52178.41</v>
      </c>
      <c r="D120" s="61">
        <v>5.6399999999994179</v>
      </c>
    </row>
    <row r="121" spans="1:4">
      <c r="A121" s="60" t="s">
        <v>217</v>
      </c>
      <c r="B121" s="56">
        <v>115123.6</v>
      </c>
      <c r="C121" s="56">
        <v>115060.54</v>
      </c>
      <c r="D121" s="61">
        <v>63.060000000012224</v>
      </c>
    </row>
    <row r="122" spans="1:4">
      <c r="A122" s="60" t="s">
        <v>218</v>
      </c>
      <c r="B122" s="56">
        <v>55769.22</v>
      </c>
      <c r="C122" s="56">
        <v>49527.09</v>
      </c>
      <c r="D122" s="61">
        <v>6242.1300000000047</v>
      </c>
    </row>
    <row r="123" spans="1:4">
      <c r="A123" s="60" t="s">
        <v>219</v>
      </c>
      <c r="B123" s="56">
        <v>276455.98</v>
      </c>
      <c r="C123" s="56">
        <v>197522.06</v>
      </c>
      <c r="D123" s="61">
        <v>78933.919999999984</v>
      </c>
    </row>
    <row r="124" spans="1:4">
      <c r="A124" s="60" t="s">
        <v>220</v>
      </c>
      <c r="B124" s="56">
        <v>9560.44</v>
      </c>
      <c r="C124" s="56">
        <v>6855.06</v>
      </c>
      <c r="D124" s="61">
        <v>2705.38</v>
      </c>
    </row>
    <row r="125" spans="1:4">
      <c r="A125" s="60" t="s">
        <v>221</v>
      </c>
      <c r="B125" s="56">
        <v>43818.67</v>
      </c>
      <c r="C125" s="56">
        <v>43818.5</v>
      </c>
      <c r="D125" s="61">
        <v>0.16999999999825377</v>
      </c>
    </row>
    <row r="126" spans="1:4">
      <c r="A126" s="60" t="s">
        <v>222</v>
      </c>
      <c r="B126" s="56">
        <v>49395.59</v>
      </c>
      <c r="C126" s="56">
        <v>49364.52</v>
      </c>
      <c r="D126" s="61">
        <v>31.069999999999709</v>
      </c>
    </row>
    <row r="127" spans="1:4">
      <c r="A127" s="60" t="s">
        <v>223</v>
      </c>
      <c r="B127" s="56">
        <v>135837.88</v>
      </c>
      <c r="C127" s="56">
        <v>133448.79</v>
      </c>
      <c r="D127" s="61">
        <v>2389.0899999999965</v>
      </c>
    </row>
    <row r="128" spans="1:4">
      <c r="A128" s="60" t="s">
        <v>224</v>
      </c>
      <c r="B128" s="56">
        <v>166909.29999999999</v>
      </c>
      <c r="C128" s="56">
        <v>166887.33000000002</v>
      </c>
      <c r="D128" s="61">
        <v>21.96999999997206</v>
      </c>
    </row>
    <row r="129" spans="1:4">
      <c r="A129" s="60" t="s">
        <v>225</v>
      </c>
      <c r="B129" s="56">
        <v>81662.070000000007</v>
      </c>
      <c r="C129" s="56">
        <v>18638.32</v>
      </c>
      <c r="D129" s="61">
        <v>63023.750000000007</v>
      </c>
    </row>
    <row r="130" spans="1:4">
      <c r="A130" s="60" t="s">
        <v>226</v>
      </c>
      <c r="B130" s="56">
        <v>29876.37</v>
      </c>
      <c r="C130" s="56">
        <v>29733.9</v>
      </c>
      <c r="D130" s="61">
        <v>142.46999999999753</v>
      </c>
    </row>
    <row r="131" spans="1:4">
      <c r="A131" s="60" t="s">
        <v>227</v>
      </c>
      <c r="B131" s="56">
        <v>310315.87</v>
      </c>
      <c r="C131" s="56">
        <v>0</v>
      </c>
      <c r="D131" s="61">
        <v>310315.87</v>
      </c>
    </row>
    <row r="132" spans="1:4">
      <c r="A132" s="60" t="s">
        <v>228</v>
      </c>
      <c r="B132" s="56">
        <v>106758.22</v>
      </c>
      <c r="C132" s="56">
        <v>106318.25</v>
      </c>
      <c r="D132" s="61">
        <v>439.97000000000116</v>
      </c>
    </row>
    <row r="133" spans="1:4">
      <c r="A133" s="60" t="s">
        <v>229</v>
      </c>
      <c r="B133" s="56">
        <v>19519.23</v>
      </c>
      <c r="C133" s="56">
        <v>19494.650000000001</v>
      </c>
      <c r="D133" s="61">
        <v>24.579999999998108</v>
      </c>
    </row>
    <row r="134" spans="1:4">
      <c r="A134" s="60" t="s">
        <v>230</v>
      </c>
      <c r="B134" s="56">
        <v>264107.08</v>
      </c>
      <c r="C134" s="56">
        <v>264104.7</v>
      </c>
      <c r="D134" s="61">
        <v>2.3800000000046566</v>
      </c>
    </row>
    <row r="135" spans="1:4">
      <c r="A135" s="60" t="s">
        <v>231</v>
      </c>
      <c r="B135" s="56">
        <v>48200.54</v>
      </c>
      <c r="C135" s="56">
        <v>0</v>
      </c>
      <c r="D135" s="61">
        <v>48200.54</v>
      </c>
    </row>
    <row r="136" spans="1:4">
      <c r="A136" s="60" t="s">
        <v>232</v>
      </c>
      <c r="B136" s="56">
        <v>108351.62</v>
      </c>
      <c r="C136" s="56">
        <v>108288.44</v>
      </c>
      <c r="D136" s="61">
        <v>63.179999999993015</v>
      </c>
    </row>
    <row r="137" spans="1:4">
      <c r="A137" s="60" t="s">
        <v>233</v>
      </c>
      <c r="B137" s="56">
        <v>13635.82</v>
      </c>
      <c r="C137" s="56">
        <v>13332.5</v>
      </c>
      <c r="D137" s="61">
        <v>303.31999999999971</v>
      </c>
    </row>
    <row r="138" spans="1:4">
      <c r="A138" s="60" t="s">
        <v>234</v>
      </c>
      <c r="B138" s="56">
        <v>196785.67</v>
      </c>
      <c r="C138" s="56">
        <v>196782.84</v>
      </c>
      <c r="D138" s="61">
        <v>2.8300000000162981</v>
      </c>
    </row>
    <row r="139" spans="1:4">
      <c r="A139" s="60" t="s">
        <v>235</v>
      </c>
      <c r="B139" s="56">
        <v>252156.54</v>
      </c>
      <c r="C139" s="56">
        <v>244520.3</v>
      </c>
      <c r="D139" s="61">
        <v>7636.2400000000198</v>
      </c>
    </row>
    <row r="140" spans="1:4">
      <c r="A140" s="60" t="s">
        <v>236</v>
      </c>
      <c r="B140" s="56">
        <v>112335.14</v>
      </c>
      <c r="C140" s="56">
        <v>0</v>
      </c>
      <c r="D140" s="61">
        <v>112335.14</v>
      </c>
    </row>
    <row r="141" spans="1:4">
      <c r="A141" s="60" t="s">
        <v>237</v>
      </c>
      <c r="B141" s="56">
        <v>51785.7</v>
      </c>
      <c r="C141" s="56">
        <v>40476.300000000003</v>
      </c>
      <c r="D141" s="61">
        <v>11309.399999999994</v>
      </c>
    </row>
    <row r="142" spans="1:4">
      <c r="A142" s="60" t="s">
        <v>238</v>
      </c>
      <c r="B142" s="56">
        <v>132252.72</v>
      </c>
      <c r="C142" s="56">
        <v>130108.1</v>
      </c>
      <c r="D142" s="61">
        <v>2144.6199999999953</v>
      </c>
    </row>
    <row r="143" spans="1:4">
      <c r="A143" s="60" t="s">
        <v>239</v>
      </c>
      <c r="B143" s="56">
        <v>21112.63</v>
      </c>
      <c r="C143" s="56">
        <v>21035.760000000002</v>
      </c>
      <c r="D143" s="61">
        <v>76.869999999998981</v>
      </c>
    </row>
    <row r="144" spans="1:4">
      <c r="A144" s="60" t="s">
        <v>240</v>
      </c>
      <c r="B144" s="56">
        <v>40631.86</v>
      </c>
      <c r="C144" s="56">
        <v>40622.83</v>
      </c>
      <c r="D144" s="61">
        <v>9.0299999999988358</v>
      </c>
    </row>
    <row r="145" spans="1:4">
      <c r="A145" s="60" t="s">
        <v>241</v>
      </c>
      <c r="B145" s="56">
        <v>59752.73</v>
      </c>
      <c r="C145" s="56">
        <v>59752.23</v>
      </c>
      <c r="D145" s="61">
        <v>0.5</v>
      </c>
    </row>
    <row r="146" spans="1:4">
      <c r="A146" s="60" t="s">
        <v>242</v>
      </c>
      <c r="B146" s="56">
        <v>17527.47</v>
      </c>
      <c r="C146" s="56">
        <v>17516.22</v>
      </c>
      <c r="D146" s="61">
        <v>11.25</v>
      </c>
    </row>
    <row r="147" spans="1:4">
      <c r="A147" s="60" t="s">
        <v>243</v>
      </c>
      <c r="B147" s="56">
        <v>246579.62</v>
      </c>
      <c r="C147" s="56">
        <v>217479.27000000002</v>
      </c>
      <c r="D147" s="61">
        <v>29100.349999999977</v>
      </c>
    </row>
    <row r="148" spans="1:4">
      <c r="A148" s="60" t="s">
        <v>244</v>
      </c>
      <c r="B148" s="56">
        <v>169299.41</v>
      </c>
      <c r="C148" s="56">
        <v>169285.06000000006</v>
      </c>
      <c r="D148" s="61">
        <v>14.349999999947613</v>
      </c>
    </row>
    <row r="149" spans="1:4">
      <c r="A149" s="60" t="s">
        <v>245</v>
      </c>
      <c r="B149" s="56">
        <v>64134.6</v>
      </c>
      <c r="C149" s="56">
        <v>60259.57</v>
      </c>
      <c r="D149" s="61">
        <v>3875.0299999999988</v>
      </c>
    </row>
    <row r="150" spans="1:4">
      <c r="A150" s="60" t="s">
        <v>246</v>
      </c>
      <c r="B150" s="56">
        <v>47005.48</v>
      </c>
      <c r="C150" s="56">
        <v>41154.090000000004</v>
      </c>
      <c r="D150" s="61">
        <v>5851.3899999999994</v>
      </c>
    </row>
    <row r="151" spans="1:4">
      <c r="A151" s="60" t="s">
        <v>247</v>
      </c>
      <c r="B151" s="56">
        <v>197184.02</v>
      </c>
      <c r="C151" s="56">
        <v>197180.47</v>
      </c>
      <c r="D151" s="61">
        <v>3.5499999999883585</v>
      </c>
    </row>
    <row r="152" spans="1:4">
      <c r="A152" s="60" t="s">
        <v>248</v>
      </c>
      <c r="B152" s="56">
        <v>75775.259999999995</v>
      </c>
      <c r="C152" s="56">
        <v>67074.542000000001</v>
      </c>
      <c r="D152" s="61">
        <v>8700.7179999999935</v>
      </c>
    </row>
    <row r="153" spans="1:4">
      <c r="A153" s="60" t="s">
        <v>249</v>
      </c>
      <c r="B153" s="56">
        <v>338997.18</v>
      </c>
      <c r="C153" s="56">
        <v>0</v>
      </c>
      <c r="D153" s="61">
        <v>338997.18</v>
      </c>
    </row>
    <row r="154" spans="1:4">
      <c r="A154" s="60" t="s">
        <v>250</v>
      </c>
      <c r="B154" s="56">
        <v>37046.699999999997</v>
      </c>
      <c r="C154" s="56">
        <v>37040.33</v>
      </c>
      <c r="D154" s="61">
        <v>6.3699999999953434</v>
      </c>
    </row>
    <row r="155" spans="1:4">
      <c r="A155" s="60" t="s">
        <v>251</v>
      </c>
      <c r="B155" s="56">
        <v>32266.48</v>
      </c>
      <c r="C155" s="56">
        <v>32123.439999999999</v>
      </c>
      <c r="D155" s="61">
        <v>143.04000000000087</v>
      </c>
    </row>
    <row r="156" spans="1:4">
      <c r="A156" s="60" t="s">
        <v>252</v>
      </c>
      <c r="B156" s="56">
        <v>362101.56</v>
      </c>
      <c r="C156" s="56">
        <v>75149.8</v>
      </c>
      <c r="D156" s="61">
        <v>286951.76</v>
      </c>
    </row>
    <row r="157" spans="1:4">
      <c r="A157" s="60" t="s">
        <v>253</v>
      </c>
      <c r="B157" s="56">
        <v>11153.84</v>
      </c>
      <c r="C157" s="56">
        <v>10728</v>
      </c>
      <c r="D157" s="61">
        <v>425.84000000000015</v>
      </c>
    </row>
    <row r="158" spans="1:4">
      <c r="A158" s="60" t="s">
        <v>254</v>
      </c>
      <c r="B158" s="56">
        <v>68647.039999999994</v>
      </c>
      <c r="C158" s="56">
        <v>68438.070000000007</v>
      </c>
      <c r="D158" s="61">
        <v>208.96999999998661</v>
      </c>
    </row>
    <row r="159" spans="1:4">
      <c r="A159" s="60" t="s">
        <v>255</v>
      </c>
      <c r="B159" s="56">
        <v>37046.699999999997</v>
      </c>
      <c r="C159" s="56">
        <v>26611.95</v>
      </c>
      <c r="D159" s="61">
        <v>10434.749999999996</v>
      </c>
    </row>
    <row r="160" spans="1:4">
      <c r="A160" s="60" t="s">
        <v>256</v>
      </c>
      <c r="B160" s="56">
        <v>14340.66</v>
      </c>
      <c r="C160" s="56">
        <v>14339.98</v>
      </c>
      <c r="D160" s="61">
        <v>0.68000000000029104</v>
      </c>
    </row>
    <row r="161" spans="1:4">
      <c r="A161" s="60" t="s">
        <v>257</v>
      </c>
      <c r="B161" s="56">
        <v>115123.6</v>
      </c>
      <c r="C161" s="56">
        <v>114735.14</v>
      </c>
      <c r="D161" s="61">
        <v>388.4600000000064</v>
      </c>
    </row>
    <row r="162" spans="1:4">
      <c r="A162" s="60" t="s">
        <v>258</v>
      </c>
      <c r="B162" s="56">
        <v>65728.009999999995</v>
      </c>
      <c r="C162" s="56">
        <v>61892</v>
      </c>
      <c r="D162" s="61">
        <v>3836.0099999999948</v>
      </c>
    </row>
    <row r="163" spans="1:4">
      <c r="A163" s="60" t="s">
        <v>259</v>
      </c>
      <c r="B163" s="56">
        <v>65329.66</v>
      </c>
      <c r="C163" s="56">
        <v>65268.800000000003</v>
      </c>
      <c r="D163" s="61">
        <v>60.860000000000582</v>
      </c>
    </row>
    <row r="164" spans="1:4">
      <c r="A164" s="60" t="s">
        <v>260</v>
      </c>
      <c r="B164" s="56">
        <v>33461.53</v>
      </c>
      <c r="C164" s="56">
        <v>32606.79</v>
      </c>
      <c r="D164" s="61">
        <v>854.73999999999796</v>
      </c>
    </row>
    <row r="165" spans="1:4">
      <c r="A165" s="60" t="s">
        <v>261</v>
      </c>
      <c r="B165" s="56">
        <v>60549.440000000002</v>
      </c>
      <c r="C165" s="56">
        <v>20660.64</v>
      </c>
      <c r="D165" s="61">
        <v>39888.800000000003</v>
      </c>
    </row>
    <row r="166" spans="1:4">
      <c r="A166" s="60" t="s">
        <v>262</v>
      </c>
      <c r="B166" s="56">
        <v>92815.91</v>
      </c>
      <c r="C166" s="56">
        <v>92636.84</v>
      </c>
      <c r="D166" s="61">
        <v>179.07000000000698</v>
      </c>
    </row>
    <row r="167" spans="1:4">
      <c r="A167" s="60" t="s">
        <v>263</v>
      </c>
      <c r="B167" s="56">
        <v>109148.33</v>
      </c>
      <c r="C167" s="56">
        <v>109148</v>
      </c>
      <c r="D167" s="61">
        <v>0.33000000000174623</v>
      </c>
    </row>
    <row r="168" spans="1:4">
      <c r="A168" s="60" t="s">
        <v>264</v>
      </c>
      <c r="B168" s="56">
        <v>89230.75</v>
      </c>
      <c r="C168" s="56">
        <v>80436.81</v>
      </c>
      <c r="D168" s="61">
        <v>8793.9400000000023</v>
      </c>
    </row>
    <row r="169" spans="1:4">
      <c r="A169" s="60" t="s">
        <v>265</v>
      </c>
      <c r="B169" s="56">
        <v>15137.36</v>
      </c>
      <c r="C169" s="56">
        <v>15083.19</v>
      </c>
      <c r="D169" s="61">
        <v>54.170000000000073</v>
      </c>
    </row>
    <row r="170" spans="1:4">
      <c r="A170" s="60" t="s">
        <v>266</v>
      </c>
      <c r="B170" s="56">
        <v>31469.77</v>
      </c>
      <c r="C170" s="56">
        <v>0</v>
      </c>
      <c r="D170" s="61">
        <v>31469.77</v>
      </c>
    </row>
    <row r="171" spans="1:4">
      <c r="A171" s="60" t="s">
        <v>267</v>
      </c>
      <c r="B171" s="56">
        <v>16730.77</v>
      </c>
      <c r="C171" s="56">
        <v>16277.64</v>
      </c>
      <c r="D171" s="61">
        <v>453.13000000000102</v>
      </c>
    </row>
    <row r="172" spans="1:4">
      <c r="A172" s="60" t="s">
        <v>268</v>
      </c>
      <c r="B172" s="56">
        <v>88035.69</v>
      </c>
      <c r="C172" s="56">
        <v>41692.509999999995</v>
      </c>
      <c r="D172" s="61">
        <v>46343.180000000008</v>
      </c>
    </row>
    <row r="173" spans="1:4">
      <c r="A173" s="60" t="s">
        <v>269</v>
      </c>
      <c r="B173" s="56">
        <v>141414.79999999999</v>
      </c>
      <c r="C173" s="56">
        <v>68604.72</v>
      </c>
      <c r="D173" s="61">
        <v>72810.079999999987</v>
      </c>
    </row>
    <row r="174" spans="1:4">
      <c r="A174" s="60" t="s">
        <v>270</v>
      </c>
      <c r="B174" s="56">
        <v>91620.86</v>
      </c>
      <c r="C174" s="56">
        <v>90993.07</v>
      </c>
      <c r="D174" s="61">
        <v>627.7899999999936</v>
      </c>
    </row>
    <row r="175" spans="1:4">
      <c r="A175" s="60" t="s">
        <v>271</v>
      </c>
      <c r="B175" s="56">
        <v>14340.66</v>
      </c>
      <c r="C175" s="56">
        <v>14191.77</v>
      </c>
      <c r="D175" s="61">
        <v>148.88999999999942</v>
      </c>
    </row>
    <row r="176" spans="1:4">
      <c r="A176" s="60" t="s">
        <v>272</v>
      </c>
      <c r="B176" s="56">
        <v>51785.7</v>
      </c>
      <c r="C176" s="56">
        <v>51758.280000000006</v>
      </c>
      <c r="D176" s="61">
        <v>27.419999999990978</v>
      </c>
    </row>
    <row r="177" spans="1:4">
      <c r="A177" s="60" t="s">
        <v>273</v>
      </c>
      <c r="B177" s="56">
        <v>38640.1</v>
      </c>
      <c r="C177" s="56">
        <v>37248.639999999999</v>
      </c>
      <c r="D177" s="61">
        <v>1391.4599999999991</v>
      </c>
    </row>
    <row r="178" spans="1:4">
      <c r="A178" s="60" t="s">
        <v>274</v>
      </c>
      <c r="B178" s="56">
        <v>117513.71</v>
      </c>
      <c r="C178" s="56">
        <v>113718.8</v>
      </c>
      <c r="D178" s="61">
        <v>3794.9100000000035</v>
      </c>
    </row>
    <row r="179" spans="1:4">
      <c r="A179" s="60" t="s">
        <v>275</v>
      </c>
      <c r="B179" s="56">
        <v>18722.52</v>
      </c>
      <c r="C179" s="56">
        <v>18624</v>
      </c>
      <c r="D179" s="61">
        <v>98.520000000000437</v>
      </c>
    </row>
    <row r="180" spans="1:4">
      <c r="A180" s="60" t="s">
        <v>276</v>
      </c>
      <c r="B180" s="56">
        <v>7568.68</v>
      </c>
      <c r="C180" s="56">
        <v>7565.95</v>
      </c>
      <c r="D180" s="61">
        <v>2.7300000000004729</v>
      </c>
    </row>
    <row r="181" spans="1:4">
      <c r="A181" s="60" t="s">
        <v>277</v>
      </c>
      <c r="B181" s="56">
        <v>88434.05</v>
      </c>
      <c r="C181" s="56">
        <v>80502.600000000006</v>
      </c>
      <c r="D181" s="61">
        <v>7931.4499999999971</v>
      </c>
    </row>
    <row r="182" spans="1:4">
      <c r="A182" s="60" t="s">
        <v>278</v>
      </c>
      <c r="B182" s="56">
        <v>17129.12</v>
      </c>
      <c r="C182" s="56">
        <v>17128.91</v>
      </c>
      <c r="D182" s="61">
        <v>0.20999999999912689</v>
      </c>
    </row>
    <row r="183" spans="1:4">
      <c r="A183" s="60" t="s">
        <v>279</v>
      </c>
      <c r="B183" s="56">
        <v>78475.259999999995</v>
      </c>
      <c r="C183" s="56">
        <v>73528.320000000007</v>
      </c>
      <c r="D183" s="61">
        <v>4946.9399999999878</v>
      </c>
    </row>
    <row r="184" spans="1:4">
      <c r="A184" s="60" t="s">
        <v>280</v>
      </c>
      <c r="B184" s="56">
        <v>231442.26</v>
      </c>
      <c r="C184" s="56">
        <v>166134.94</v>
      </c>
      <c r="D184" s="61">
        <v>65307.320000000007</v>
      </c>
    </row>
    <row r="185" spans="1:4">
      <c r="A185" s="60" t="s">
        <v>281</v>
      </c>
      <c r="B185" s="56">
        <v>6373.62</v>
      </c>
      <c r="C185" s="56">
        <v>6048.05</v>
      </c>
      <c r="D185" s="61">
        <v>325.56999999999971</v>
      </c>
    </row>
    <row r="186" spans="1:4">
      <c r="A186" s="60" t="s">
        <v>282</v>
      </c>
      <c r="B186" s="56">
        <v>2788.46</v>
      </c>
      <c r="C186" s="56">
        <v>2742</v>
      </c>
      <c r="D186" s="61">
        <v>46.460000000000036</v>
      </c>
    </row>
    <row r="187" spans="1:4">
      <c r="A187" s="60" t="s">
        <v>283</v>
      </c>
      <c r="B187" s="56">
        <v>13942.3</v>
      </c>
      <c r="C187" s="56">
        <v>0</v>
      </c>
      <c r="D187" s="61">
        <v>13942.3</v>
      </c>
    </row>
    <row r="188" spans="1:4">
      <c r="A188" s="60" t="s">
        <v>284</v>
      </c>
      <c r="B188" s="56">
        <v>24697.8</v>
      </c>
      <c r="C188" s="56">
        <v>22871.62</v>
      </c>
      <c r="D188" s="61">
        <v>1826.1800000000003</v>
      </c>
    </row>
    <row r="189" spans="1:4">
      <c r="A189" s="60" t="s">
        <v>285</v>
      </c>
      <c r="B189" s="56">
        <v>23901.09</v>
      </c>
      <c r="C189" s="56">
        <v>23508.17</v>
      </c>
      <c r="D189" s="61">
        <v>392.92000000000189</v>
      </c>
    </row>
    <row r="190" spans="1:4">
      <c r="A190" s="60" t="s">
        <v>286</v>
      </c>
      <c r="B190" s="56">
        <v>43818.67</v>
      </c>
      <c r="C190" s="56">
        <v>43726.879999999997</v>
      </c>
      <c r="D190" s="61">
        <v>91.790000000000873</v>
      </c>
    </row>
    <row r="191" spans="1:4">
      <c r="A191" s="60" t="s">
        <v>287</v>
      </c>
      <c r="B191" s="56">
        <v>35453.29</v>
      </c>
      <c r="C191" s="56">
        <v>34597.54</v>
      </c>
      <c r="D191" s="61">
        <v>855.75</v>
      </c>
    </row>
    <row r="192" spans="1:4">
      <c r="A192" s="60" t="s">
        <v>288</v>
      </c>
      <c r="B192" s="56">
        <v>27076.06</v>
      </c>
      <c r="C192" s="56">
        <v>0</v>
      </c>
      <c r="D192" s="61">
        <v>27076.06</v>
      </c>
    </row>
    <row r="193" spans="1:4">
      <c r="A193" s="60" t="s">
        <v>289</v>
      </c>
      <c r="B193" s="56">
        <v>219093.36</v>
      </c>
      <c r="C193" s="56">
        <v>0</v>
      </c>
      <c r="D193" s="61">
        <v>219093.36</v>
      </c>
    </row>
    <row r="194" spans="1:4">
      <c r="A194" s="60" t="s">
        <v>290</v>
      </c>
      <c r="B194" s="56">
        <v>313901.03000000003</v>
      </c>
      <c r="C194" s="56">
        <v>199239.45</v>
      </c>
      <c r="D194" s="61">
        <v>114661.58000000002</v>
      </c>
    </row>
    <row r="195" spans="1:4">
      <c r="A195" s="60" t="s">
        <v>291</v>
      </c>
      <c r="B195" s="56">
        <v>3983.52</v>
      </c>
      <c r="C195" s="56">
        <v>0</v>
      </c>
      <c r="D195" s="61">
        <v>3983.52</v>
      </c>
    </row>
    <row r="196" spans="1:4">
      <c r="A196" s="60" t="s">
        <v>292</v>
      </c>
      <c r="B196" s="56">
        <v>7967.03</v>
      </c>
      <c r="C196" s="56">
        <v>7952.22</v>
      </c>
      <c r="D196" s="61">
        <v>14.809999999999491</v>
      </c>
    </row>
    <row r="197" spans="1:4">
      <c r="A197" s="60" t="s">
        <v>293</v>
      </c>
      <c r="B197" s="56">
        <v>35453.29</v>
      </c>
      <c r="C197" s="56">
        <v>0</v>
      </c>
      <c r="D197" s="61">
        <v>35453.29</v>
      </c>
    </row>
    <row r="198" spans="1:4">
      <c r="A198" s="60" t="s">
        <v>294</v>
      </c>
      <c r="B198" s="56">
        <v>133447.76999999999</v>
      </c>
      <c r="C198" s="56">
        <v>73522.55</v>
      </c>
      <c r="D198" s="61">
        <v>59925.219999999987</v>
      </c>
    </row>
    <row r="199" spans="1:4">
      <c r="A199" s="60" t="s">
        <v>295</v>
      </c>
      <c r="B199" s="56">
        <v>31469.77</v>
      </c>
      <c r="C199" s="56">
        <v>26482.85</v>
      </c>
      <c r="D199" s="61">
        <v>4986.9200000000019</v>
      </c>
    </row>
    <row r="200" spans="1:4">
      <c r="A200" s="60" t="s">
        <v>296</v>
      </c>
      <c r="B200" s="56">
        <v>26689.55</v>
      </c>
      <c r="C200" s="56">
        <v>9466.35</v>
      </c>
      <c r="D200" s="61">
        <v>17223.199999999997</v>
      </c>
    </row>
    <row r="201" spans="1:4">
      <c r="A201" s="60" t="s">
        <v>297</v>
      </c>
      <c r="B201" s="56">
        <v>49046.06</v>
      </c>
      <c r="C201" s="56">
        <v>47632.25</v>
      </c>
      <c r="D201" s="61">
        <v>1413.8099999999977</v>
      </c>
    </row>
    <row r="202" spans="1:4">
      <c r="A202" s="60" t="s">
        <v>298</v>
      </c>
      <c r="B202" s="56">
        <v>12348.9</v>
      </c>
      <c r="C202" s="56">
        <v>12317.2</v>
      </c>
      <c r="D202" s="61">
        <v>31.699999999998909</v>
      </c>
    </row>
    <row r="203" spans="1:4">
      <c r="A203" s="60" t="s">
        <v>299</v>
      </c>
      <c r="B203" s="56">
        <v>35851.64</v>
      </c>
      <c r="C203" s="56">
        <v>35472.94</v>
      </c>
      <c r="D203" s="61">
        <v>378.69999999999709</v>
      </c>
    </row>
    <row r="204" spans="1:4">
      <c r="A204" s="60" t="s">
        <v>300</v>
      </c>
      <c r="B204" s="56">
        <v>53379.11</v>
      </c>
      <c r="C204" s="56">
        <v>22984.28</v>
      </c>
      <c r="D204" s="61">
        <v>30394.83</v>
      </c>
    </row>
    <row r="205" spans="1:4">
      <c r="A205" s="60" t="s">
        <v>301</v>
      </c>
      <c r="B205" s="56">
        <v>27884.61</v>
      </c>
      <c r="C205" s="56">
        <v>27813</v>
      </c>
      <c r="D205" s="61">
        <v>71.610000000000582</v>
      </c>
    </row>
    <row r="206" spans="1:4">
      <c r="A206" s="60" t="s">
        <v>302</v>
      </c>
      <c r="B206" s="56">
        <v>17527.47</v>
      </c>
      <c r="C206" s="56">
        <v>0</v>
      </c>
      <c r="D206" s="61">
        <v>17527.47</v>
      </c>
    </row>
    <row r="207" spans="1:4">
      <c r="A207" s="60" t="s">
        <v>303</v>
      </c>
      <c r="B207" s="56">
        <v>19519.23</v>
      </c>
      <c r="C207" s="56">
        <v>19476.599999999999</v>
      </c>
      <c r="D207" s="61">
        <v>42.630000000001019</v>
      </c>
    </row>
    <row r="208" spans="1:4">
      <c r="A208" s="60" t="s">
        <v>304</v>
      </c>
      <c r="B208" s="56">
        <v>19519.23</v>
      </c>
      <c r="C208" s="56">
        <v>19486.189999999999</v>
      </c>
      <c r="D208" s="61">
        <v>33.040000000000873</v>
      </c>
    </row>
    <row r="209" spans="1:4">
      <c r="A209" s="60" t="s">
        <v>305</v>
      </c>
      <c r="B209" s="56">
        <v>45810.43</v>
      </c>
      <c r="C209" s="56">
        <v>45788.19</v>
      </c>
      <c r="D209" s="61">
        <v>22.239999999997963</v>
      </c>
    </row>
    <row r="210" spans="1:4">
      <c r="A210" s="60" t="s">
        <v>306</v>
      </c>
      <c r="B210" s="56">
        <v>99189.54</v>
      </c>
      <c r="C210" s="56">
        <v>32379</v>
      </c>
      <c r="D210" s="61">
        <v>66810.539999999994</v>
      </c>
    </row>
    <row r="211" spans="1:4">
      <c r="A211" s="60" t="s">
        <v>307</v>
      </c>
      <c r="B211" s="56">
        <v>37843.4</v>
      </c>
      <c r="C211" s="56">
        <v>37021.33</v>
      </c>
      <c r="D211" s="61">
        <v>822.06999999999971</v>
      </c>
    </row>
    <row r="212" spans="1:4">
      <c r="A212" s="60" t="s">
        <v>308</v>
      </c>
      <c r="B212" s="56">
        <v>18324.169999999998</v>
      </c>
      <c r="C212" s="56">
        <v>0</v>
      </c>
      <c r="D212" s="61">
        <v>18324.169999999998</v>
      </c>
    </row>
    <row r="213" spans="1:4">
      <c r="A213" s="60" t="s">
        <v>309</v>
      </c>
      <c r="B213" s="56">
        <v>15934.06</v>
      </c>
      <c r="C213" s="56">
        <v>0</v>
      </c>
      <c r="D213" s="61">
        <v>15934.06</v>
      </c>
    </row>
    <row r="214" spans="1:4">
      <c r="A214" s="60" t="s">
        <v>310</v>
      </c>
      <c r="B214" s="56">
        <v>13543.95</v>
      </c>
      <c r="C214" s="56">
        <v>13178.049999999997</v>
      </c>
      <c r="D214" s="61">
        <v>365.90000000000327</v>
      </c>
    </row>
    <row r="215" spans="1:4">
      <c r="A215" s="60" t="s">
        <v>311</v>
      </c>
      <c r="B215" s="56">
        <v>22307.69</v>
      </c>
      <c r="C215" s="56">
        <v>21778.879999999997</v>
      </c>
      <c r="D215" s="61">
        <v>528.81000000000131</v>
      </c>
    </row>
    <row r="216" spans="1:4">
      <c r="A216" s="60" t="s">
        <v>312</v>
      </c>
      <c r="B216" s="56">
        <v>3186.81</v>
      </c>
      <c r="C216" s="56">
        <v>0</v>
      </c>
      <c r="D216" s="61">
        <v>3186.81</v>
      </c>
    </row>
    <row r="217" spans="1:4">
      <c r="A217" s="60" t="s">
        <v>313</v>
      </c>
      <c r="B217" s="56">
        <v>128269.2</v>
      </c>
      <c r="C217" s="56">
        <v>99190.01</v>
      </c>
      <c r="D217" s="61">
        <v>29079.190000000002</v>
      </c>
    </row>
    <row r="218" spans="1:4">
      <c r="A218" s="60" t="s">
        <v>314</v>
      </c>
      <c r="B218" s="56">
        <v>20714.28</v>
      </c>
      <c r="C218" s="56">
        <v>20704.73</v>
      </c>
      <c r="D218" s="61">
        <v>9.5499999999992724</v>
      </c>
    </row>
    <row r="219" spans="1:4">
      <c r="A219" s="60" t="s">
        <v>315</v>
      </c>
      <c r="B219" s="56">
        <v>11950.55</v>
      </c>
      <c r="C219" s="56">
        <v>0</v>
      </c>
      <c r="D219" s="61">
        <v>11950.55</v>
      </c>
    </row>
    <row r="220" spans="1:4">
      <c r="A220" s="60" t="s">
        <v>316</v>
      </c>
      <c r="B220" s="56">
        <v>22307.69</v>
      </c>
      <c r="C220" s="56">
        <v>6989.87</v>
      </c>
      <c r="D220" s="61">
        <v>15317.82</v>
      </c>
    </row>
    <row r="221" spans="1:4">
      <c r="A221" s="60" t="s">
        <v>317</v>
      </c>
      <c r="B221" s="56">
        <v>33063.18</v>
      </c>
      <c r="C221" s="56">
        <v>32146.58</v>
      </c>
      <c r="D221" s="61">
        <v>916.59999999999854</v>
      </c>
    </row>
    <row r="222" spans="1:4">
      <c r="A222" s="60" t="s">
        <v>318</v>
      </c>
      <c r="B222" s="56">
        <v>7568.68</v>
      </c>
      <c r="C222" s="56">
        <v>7396</v>
      </c>
      <c r="D222" s="61">
        <v>172.68000000000029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A5232B5EB27842968594F3FCC65A16" ma:contentTypeVersion="4" ma:contentTypeDescription="Create a new document." ma:contentTypeScope="" ma:versionID="27c6cda8b0c288792b059d4fb4e10f1a">
  <xsd:schema xmlns:xsd="http://www.w3.org/2001/XMLSchema" xmlns:xs="http://www.w3.org/2001/XMLSchema" xmlns:p="http://schemas.microsoft.com/office/2006/metadata/properties" xmlns:ns2="c99dedba-6120-4869-b620-e18fabc2b49c" targetNamespace="http://schemas.microsoft.com/office/2006/metadata/properties" ma:root="true" ma:fieldsID="d97c4460883b84838274975c3a4a500a" ns2:_="">
    <xsd:import namespace="c99dedba-6120-4869-b620-e18fabc2b4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9dedba-6120-4869-b620-e18fabc2b4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F89E0AB-D39C-4193-A4EF-22B8D03E5E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2D81FF-307D-4F34-8F78-A4D15A57B0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9dedba-6120-4869-b620-e18fabc2b4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36E94A0-9822-4830-8173-F987D18379D4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terms/"/>
    <ds:schemaRef ds:uri="http://www.w3.org/XML/1998/namespace"/>
    <ds:schemaRef ds:uri="http://purl.org/dc/dcmitype/"/>
    <ds:schemaRef ds:uri="c99dedba-6120-4869-b620-e18fabc2b49c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Paquete</vt:lpstr>
      <vt:lpstr>Equipos Fotos</vt:lpstr>
      <vt:lpstr>Instucciones</vt:lpstr>
      <vt:lpstr>Budget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Risal, Saurya</cp:lastModifiedBy>
  <cp:lastPrinted>2022-08-10T18:05:35Z</cp:lastPrinted>
  <dcterms:created xsi:type="dcterms:W3CDTF">2022-08-04T12:05:20Z</dcterms:created>
  <dcterms:modified xsi:type="dcterms:W3CDTF">2022-08-15T14:08:28Z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0x0101009CA5232B5EB27842968594F3FCC65A16</vt:lpwstr>
  </property>
</Properties>
</file>